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Paulina Topolewska\Desktop\PRZETARGI\2022\040160C Gogolin - wieś przetarg\"/>
    </mc:Choice>
  </mc:AlternateContent>
  <bookViews>
    <workbookView xWindow="0" yWindow="0" windowWidth="21570" windowHeight="6945"/>
  </bookViews>
  <sheets>
    <sheet name="KI 040160C" sheetId="2" r:id="rId1"/>
  </sheets>
  <definedNames>
    <definedName name="_xlnm.Print_Area" localSheetId="0">'KI 040160C'!$A$1:$E$46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2" l="1"/>
  <c r="E20" i="2" l="1"/>
  <c r="E23" i="2"/>
  <c r="E21" i="2"/>
  <c r="E18" i="2" l="1"/>
  <c r="E17" i="2"/>
  <c r="E9" i="2"/>
  <c r="E7" i="2"/>
  <c r="E8" i="2"/>
</calcChain>
</file>

<file path=xl/sharedStrings.xml><?xml version="1.0" encoding="utf-8"?>
<sst xmlns="http://schemas.openxmlformats.org/spreadsheetml/2006/main" count="122" uniqueCount="72">
  <si>
    <t>J. m.</t>
  </si>
  <si>
    <t>Ilość</t>
  </si>
  <si>
    <t>km</t>
  </si>
  <si>
    <t>m2</t>
  </si>
  <si>
    <t>m3</t>
  </si>
  <si>
    <t>ha</t>
  </si>
  <si>
    <t>m</t>
  </si>
  <si>
    <t>szt.</t>
  </si>
  <si>
    <t>Podstawa</t>
  </si>
  <si>
    <r>
      <t xml:space="preserve"> Roboty pomiarowe przy liniowych robotach ziemnych (drogi). Trasa dróg w terenie równinnym </t>
    </r>
    <r>
      <rPr>
        <sz val="7"/>
        <rFont val="Times New Roman"/>
        <family val="1"/>
        <charset val="238"/>
      </rPr>
      <t>krotność= 1,00</t>
    </r>
  </si>
  <si>
    <t>Razem netto:</t>
  </si>
  <si>
    <t>Podatek VAT(23%)</t>
  </si>
  <si>
    <t>Razem brutto</t>
  </si>
  <si>
    <t>Lp</t>
  </si>
  <si>
    <t>Przebudowa drogi gminnej nr 040160C w Gogolinie</t>
  </si>
  <si>
    <t>D.01.01.01</t>
  </si>
  <si>
    <t>D.01.02.01</t>
  </si>
  <si>
    <t>D.01.02.02</t>
  </si>
  <si>
    <t xml:space="preserve">Odsłonięcie krawędzi jezdni (usunięcie warstwy ziemi urodzajnej (humusu) o grubości do 15 cm)  </t>
  </si>
  <si>
    <t>1. Roboty przygotowawcze i ziemne</t>
  </si>
  <si>
    <t>2. Podbudowy</t>
  </si>
  <si>
    <t>D.04.01.01</t>
  </si>
  <si>
    <t>D.02.01.01</t>
  </si>
  <si>
    <t>Transport urobku pojazdami samowyładowczymi na odległość do 5,0 km z załadunkiem mechanicznym</t>
  </si>
  <si>
    <t xml:space="preserve">Mechaniczne wykonanie koryta na całej szerokości nawierzchni (poszerzenia) głębokości do 30 cm </t>
  </si>
  <si>
    <t xml:space="preserve">Mechaniczne karczowanie pni, z załadunkiem karpiny na składowisko wskazane przez Inwestora i kosztem utylizacji i zasypaniem dołów </t>
  </si>
  <si>
    <t>1.</t>
  </si>
  <si>
    <t>2.</t>
  </si>
  <si>
    <t>D.02.03.01</t>
  </si>
  <si>
    <t xml:space="preserve">Wykonanie nasypu z gruntu (50% gruntu z wykopu do wykorzystania), wraz z dowozem gruntu i zagęszczeniem </t>
  </si>
  <si>
    <t>Mechaniczne karczowanie średniej gęstości krzaków i podszycia z wywozem i kosztem utylizacji</t>
  </si>
  <si>
    <t>D.04.0 1.01</t>
  </si>
  <si>
    <t>D.04.04.02</t>
  </si>
  <si>
    <t xml:space="preserve"> Warstwa podbudowy na poszerzeniu z kruszywa łamanego 0-31,5mm, grubość warstwy po zagęszczeniu 20 cm </t>
  </si>
  <si>
    <t xml:space="preserve"> Profilowanie i zagęszczanie podłoża pod warstwy konstrukcyjne nawierzchni, wykonywane mechanicznie, przy użyciu walca wibracyjnego w gruntach kategorii II-VI</t>
  </si>
  <si>
    <t xml:space="preserve"> Warstwa podbudowy z kruszywa łamanego 0-31,5mm,grubość warstwy po zagęszczeniu 10 cm (warstwa profilująca)</t>
  </si>
  <si>
    <t xml:space="preserve">Wykonanie i zagęszczenie warstwy odsączającej w korycie o grub. po zagęszczeniu 10 cm, piasek </t>
  </si>
  <si>
    <t>3.</t>
  </si>
  <si>
    <t>4.</t>
  </si>
  <si>
    <t>5.</t>
  </si>
  <si>
    <t>6.</t>
  </si>
  <si>
    <t>7.</t>
  </si>
  <si>
    <t xml:space="preserve"> Skropienie nawierzchni drogowych asfaltem </t>
  </si>
  <si>
    <t xml:space="preserve"> Warstwa masy asfaltowej AC11W,warstwa wiążąca ,grub. warstwy po zagęszczeniu 4 cm. </t>
  </si>
  <si>
    <t xml:space="preserve"> Warstwa masy asfaltowej AC11S ,warstwa ścieralna, grub. warstwy po zagęszczeniu 4 cm. </t>
  </si>
  <si>
    <t>3. Nawierzchnie</t>
  </si>
  <si>
    <t>4. Roboty wykończeniowe i oznakowanie</t>
  </si>
  <si>
    <t>D.04.03.01</t>
  </si>
  <si>
    <t>D.05.03.05b</t>
  </si>
  <si>
    <t>D.05.03.05a</t>
  </si>
  <si>
    <t xml:space="preserve"> Bariera ochronna SP-05 słupek co 4mb N2W5A </t>
  </si>
  <si>
    <t>Wykonanie poboczy utwardzonych z kruszywa twardego stabilizowanego mechanicznie średniej szerokości 0,75 m gr. po zagęszczeniu 8 cm</t>
  </si>
  <si>
    <t>D.03.01.03a</t>
  </si>
  <si>
    <t>kpl.</t>
  </si>
  <si>
    <t>D.01.01.01a</t>
  </si>
  <si>
    <t>Inwentaryzacja powykonawcza</t>
  </si>
  <si>
    <t xml:space="preserve"> Warstwa masy asfaltowej AC11S ,warstwa ścieralna, grub. warstwy po zagęszczeniu 6 cm. </t>
  </si>
  <si>
    <t xml:space="preserve"> Warstwa podbudowy  z kruszywa łamanego 0-31,5mm, grubość warstwy po zagęszczeniu 20 cm </t>
  </si>
  <si>
    <t xml:space="preserve"> Oczyszczenie i skropienie nawierzchni drogowych asfaltem </t>
  </si>
  <si>
    <t xml:space="preserve">Mechaniczne wykonanie koryta na całej szerokości nawierzchni  głębokości do 25 cm </t>
  </si>
  <si>
    <t>4. Zjazdy i skrzyżowania</t>
  </si>
  <si>
    <t>Naprawa przepustów o śr. 500 mm 6,0 m pod koroną drogi  wraz z wykonaniem ścianek czołowych z betonowych elementów prefabrykowanych (z wymianą uszkodzonyh elementów na nowe)</t>
  </si>
  <si>
    <t>D.07.02.01</t>
  </si>
  <si>
    <t xml:space="preserve">Wykonanie progu zwalniającego, wyspowego o wym. 1,8x3,0 m </t>
  </si>
  <si>
    <t>D 07.02.01</t>
  </si>
  <si>
    <t>Słupki do znaków drogowych z rur stalowych o śr. 70 mm</t>
  </si>
  <si>
    <t xml:space="preserve">Przymocowanie tablic znaków drogowych zakazu, nakazu, ostrzegawczych, informacyjnych  </t>
  </si>
  <si>
    <t>D 07.05.01</t>
  </si>
  <si>
    <t>D.01.03.08</t>
  </si>
  <si>
    <t xml:space="preserve">Wbudowanie rur osłonowych dwudzielnych na istniejących sieciach </t>
  </si>
  <si>
    <t>8.</t>
  </si>
  <si>
    <t>Przedmiar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</si>
</sst>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5" x14ac:knownFonts="1">
    <font>
      <sz val="10"/>
      <name val="Arial"/>
    </font>
    <font>
      <sz val="10"/>
      <name val="Arial"/>
    </font>
    <font>
      <b/>
      <sz val="8"/>
      <name val="Times New Roman"/>
      <charset val="238"/>
    </font>
    <font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8"/>
      <name val="Times New Roman"/>
      <family val="1"/>
      <charset val="238"/>
    </font>
    <font>
      <sz val="7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sz val="8"/>
      <name val="Arial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</cellStyleXfs>
  <cellXfs count="26">
    <xf numFmtId="0" fontId="1" fillId="0" borderId="0" xfId="0" applyNumberFormat="1" applyFont="1" applyFill="1" applyBorder="1" applyAlignment="1" applyProtection="1">
      <alignment vertical="top"/>
    </xf>
    <xf numFmtId="4" fontId="7" fillId="0" borderId="3" xfId="0" applyNumberFormat="1" applyFont="1" applyFill="1" applyBorder="1" applyAlignment="1" applyProtection="1">
      <alignment horizontal="center" vertical="center"/>
    </xf>
    <xf numFmtId="0" fontId="7" fillId="0" borderId="1" xfId="0" applyNumberFormat="1" applyFont="1" applyFill="1" applyBorder="1" applyAlignment="1" applyProtection="1">
      <alignment horizontal="left" vertical="center" wrapText="1"/>
    </xf>
    <xf numFmtId="0" fontId="7" fillId="0" borderId="1" xfId="0" applyNumberFormat="1" applyFont="1" applyFill="1" applyBorder="1" applyAlignment="1" applyProtection="1">
      <alignment horizontal="center" vertical="center"/>
    </xf>
    <xf numFmtId="0" fontId="7" fillId="0" borderId="3" xfId="0" applyNumberFormat="1" applyFont="1" applyFill="1" applyBorder="1" applyAlignment="1" applyProtection="1">
      <alignment horizontal="center" vertical="center" wrapText="1"/>
    </xf>
    <xf numFmtId="0" fontId="2" fillId="3" borderId="3" xfId="0" applyNumberFormat="1" applyFont="1" applyFill="1" applyBorder="1" applyAlignment="1" applyProtection="1">
      <alignment vertical="top"/>
    </xf>
    <xf numFmtId="0" fontId="2" fillId="3" borderId="2" xfId="0" applyNumberFormat="1" applyFont="1" applyFill="1" applyBorder="1" applyAlignment="1" applyProtection="1">
      <alignment vertical="top" wrapText="1"/>
    </xf>
    <xf numFmtId="0" fontId="2" fillId="3" borderId="2" xfId="0" applyNumberFormat="1" applyFont="1" applyFill="1" applyBorder="1" applyAlignment="1" applyProtection="1">
      <alignment vertical="top"/>
    </xf>
    <xf numFmtId="0" fontId="10" fillId="3" borderId="3" xfId="0" applyNumberFormat="1" applyFont="1" applyFill="1" applyBorder="1" applyAlignment="1" applyProtection="1">
      <alignment horizontal="left" vertical="center"/>
    </xf>
    <xf numFmtId="0" fontId="10" fillId="3" borderId="2" xfId="0" applyNumberFormat="1" applyFont="1" applyFill="1" applyBorder="1" applyAlignment="1" applyProtection="1">
      <alignment horizontal="left" vertical="center" wrapText="1"/>
    </xf>
    <xf numFmtId="0" fontId="10" fillId="3" borderId="2" xfId="0" applyNumberFormat="1" applyFont="1" applyFill="1" applyBorder="1" applyAlignment="1" applyProtection="1">
      <alignment horizontal="left" vertical="center"/>
    </xf>
    <xf numFmtId="0" fontId="10" fillId="3" borderId="2" xfId="0" applyNumberFormat="1" applyFont="1" applyFill="1" applyBorder="1" applyAlignment="1" applyProtection="1">
      <alignment horizontal="center" vertical="center"/>
    </xf>
    <xf numFmtId="4" fontId="10" fillId="3" borderId="2" xfId="0" applyNumberFormat="1" applyFont="1" applyFill="1" applyBorder="1" applyAlignment="1" applyProtection="1">
      <alignment horizontal="center" vertical="center"/>
    </xf>
    <xf numFmtId="0" fontId="9" fillId="2" borderId="1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 wrapText="1"/>
    </xf>
    <xf numFmtId="0" fontId="9" fillId="2" borderId="0" xfId="1" applyFont="1" applyFill="1" applyBorder="1" applyAlignment="1">
      <alignment horizontal="center" vertical="center"/>
    </xf>
    <xf numFmtId="0" fontId="1" fillId="3" borderId="0" xfId="0" applyNumberFormat="1" applyFont="1" applyFill="1" applyBorder="1" applyAlignment="1" applyProtection="1">
      <alignment vertical="top"/>
    </xf>
    <xf numFmtId="4" fontId="3" fillId="4" borderId="0" xfId="0" applyNumberFormat="1" applyFont="1" applyFill="1" applyBorder="1" applyAlignment="1" applyProtection="1">
      <alignment vertical="center"/>
    </xf>
    <xf numFmtId="4" fontId="3" fillId="3" borderId="0" xfId="0" applyNumberFormat="1" applyFont="1" applyFill="1" applyBorder="1" applyAlignment="1" applyProtection="1">
      <alignment vertical="center"/>
    </xf>
    <xf numFmtId="4" fontId="3" fillId="0" borderId="0" xfId="0" applyNumberFormat="1" applyFont="1" applyFill="1" applyBorder="1" applyAlignment="1" applyProtection="1">
      <alignment vertical="center"/>
    </xf>
    <xf numFmtId="164" fontId="11" fillId="2" borderId="0" xfId="1" applyNumberFormat="1" applyFont="1" applyFill="1" applyBorder="1" applyAlignment="1">
      <alignment horizontal="center" vertical="center" wrapText="1"/>
    </xf>
    <xf numFmtId="0" fontId="13" fillId="0" borderId="0" xfId="1" applyFont="1" applyFill="1" applyBorder="1" applyAlignment="1">
      <alignment horizontal="center" vertical="center"/>
    </xf>
    <xf numFmtId="0" fontId="14" fillId="0" borderId="0" xfId="1" applyFont="1" applyFill="1" applyBorder="1" applyAlignment="1">
      <alignment horizontal="center" vertical="center" wrapText="1"/>
    </xf>
    <xf numFmtId="0" fontId="11" fillId="2" borderId="1" xfId="1" applyFont="1" applyFill="1" applyBorder="1" applyAlignment="1">
      <alignment horizontal="right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tabSelected="1" view="pageBreakPreview" zoomScale="130" zoomScaleNormal="130" zoomScaleSheetLayoutView="130" workbookViewId="0">
      <selection activeCell="H44" sqref="H44"/>
    </sheetView>
  </sheetViews>
  <sheetFormatPr defaultRowHeight="12.75" x14ac:dyDescent="0.2"/>
  <cols>
    <col min="1" max="1" width="2.85546875" customWidth="1"/>
    <col min="2" max="2" width="9.7109375" customWidth="1"/>
    <col min="3" max="3" width="42.7109375" customWidth="1"/>
    <col min="4" max="4" width="5" customWidth="1"/>
    <col min="5" max="5" width="8.140625" customWidth="1"/>
    <col min="6" max="6" width="4.28515625" customWidth="1"/>
  </cols>
  <sheetData>
    <row r="1" spans="1:6" ht="18.75" x14ac:dyDescent="0.2">
      <c r="A1" s="23" t="s">
        <v>71</v>
      </c>
      <c r="B1" s="23"/>
      <c r="C1" s="23"/>
      <c r="D1" s="23"/>
      <c r="E1" s="23"/>
      <c r="F1" s="15"/>
    </row>
    <row r="2" spans="1:6" ht="15.75" customHeight="1" x14ac:dyDescent="0.2">
      <c r="A2" s="24" t="s">
        <v>14</v>
      </c>
      <c r="B2" s="24"/>
      <c r="C2" s="24"/>
      <c r="D2" s="24"/>
      <c r="E2" s="24"/>
      <c r="F2" s="16"/>
    </row>
    <row r="4" spans="1:6" ht="14.25" customHeight="1" x14ac:dyDescent="0.2">
      <c r="A4" s="13" t="s">
        <v>13</v>
      </c>
      <c r="B4" s="14" t="s">
        <v>8</v>
      </c>
      <c r="C4" s="14"/>
      <c r="D4" s="14" t="s">
        <v>0</v>
      </c>
      <c r="E4" s="14" t="s">
        <v>1</v>
      </c>
      <c r="F4" s="17"/>
    </row>
    <row r="5" spans="1:6" x14ac:dyDescent="0.2">
      <c r="A5" s="5" t="s">
        <v>19</v>
      </c>
      <c r="B5" s="6"/>
      <c r="C5" s="7"/>
      <c r="D5" s="7"/>
      <c r="E5" s="7"/>
      <c r="F5" s="18"/>
    </row>
    <row r="6" spans="1:6" ht="30" customHeight="1" x14ac:dyDescent="0.2">
      <c r="A6" s="3" t="s">
        <v>26</v>
      </c>
      <c r="B6" s="2" t="s">
        <v>15</v>
      </c>
      <c r="C6" s="2" t="s">
        <v>9</v>
      </c>
      <c r="D6" s="4" t="s">
        <v>2</v>
      </c>
      <c r="E6" s="1">
        <v>0.86</v>
      </c>
      <c r="F6" s="19"/>
    </row>
    <row r="7" spans="1:6" ht="30" customHeight="1" x14ac:dyDescent="0.2">
      <c r="A7" s="3" t="s">
        <v>27</v>
      </c>
      <c r="B7" s="2" t="s">
        <v>17</v>
      </c>
      <c r="C7" s="2" t="s">
        <v>18</v>
      </c>
      <c r="D7" s="4" t="s">
        <v>3</v>
      </c>
      <c r="E7" s="1">
        <f>860*2*2</f>
        <v>3440</v>
      </c>
      <c r="F7" s="19"/>
    </row>
    <row r="8" spans="1:6" ht="30" customHeight="1" x14ac:dyDescent="0.2">
      <c r="A8" s="3" t="s">
        <v>37</v>
      </c>
      <c r="B8" s="2" t="s">
        <v>21</v>
      </c>
      <c r="C8" s="2" t="s">
        <v>24</v>
      </c>
      <c r="D8" s="4" t="s">
        <v>3</v>
      </c>
      <c r="E8" s="1">
        <f>860*1.2+260*1.5</f>
        <v>1422</v>
      </c>
      <c r="F8" s="19"/>
    </row>
    <row r="9" spans="1:6" ht="30" customHeight="1" x14ac:dyDescent="0.2">
      <c r="A9" s="3" t="s">
        <v>38</v>
      </c>
      <c r="B9" s="2" t="s">
        <v>22</v>
      </c>
      <c r="C9" s="2" t="s">
        <v>23</v>
      </c>
      <c r="D9" s="4" t="s">
        <v>4</v>
      </c>
      <c r="E9" s="1">
        <f>3440*0.15+1422*0.3</f>
        <v>942.59999999999991</v>
      </c>
      <c r="F9" s="19"/>
    </row>
    <row r="10" spans="1:6" ht="33.75" customHeight="1" x14ac:dyDescent="0.2">
      <c r="A10" s="3" t="s">
        <v>39</v>
      </c>
      <c r="B10" s="2" t="s">
        <v>16</v>
      </c>
      <c r="C10" s="2" t="s">
        <v>25</v>
      </c>
      <c r="D10" s="4" t="s">
        <v>7</v>
      </c>
      <c r="E10" s="1">
        <v>4</v>
      </c>
      <c r="F10" s="19"/>
    </row>
    <row r="11" spans="1:6" ht="33.75" customHeight="1" x14ac:dyDescent="0.2">
      <c r="A11" s="3" t="s">
        <v>40</v>
      </c>
      <c r="B11" s="2" t="s">
        <v>16</v>
      </c>
      <c r="C11" s="2" t="s">
        <v>30</v>
      </c>
      <c r="D11" s="4" t="s">
        <v>5</v>
      </c>
      <c r="E11" s="1">
        <v>0.2</v>
      </c>
      <c r="F11" s="19"/>
    </row>
    <row r="12" spans="1:6" ht="30" customHeight="1" x14ac:dyDescent="0.2">
      <c r="A12" s="3" t="s">
        <v>41</v>
      </c>
      <c r="B12" s="2" t="s">
        <v>28</v>
      </c>
      <c r="C12" s="2" t="s">
        <v>29</v>
      </c>
      <c r="D12" s="4" t="s">
        <v>4</v>
      </c>
      <c r="E12" s="1">
        <f>260*1.5*0.5</f>
        <v>195</v>
      </c>
      <c r="F12" s="19"/>
    </row>
    <row r="13" spans="1:6" x14ac:dyDescent="0.2">
      <c r="A13" s="8" t="s">
        <v>20</v>
      </c>
      <c r="B13" s="9"/>
      <c r="C13" s="10"/>
      <c r="D13" s="11"/>
      <c r="E13" s="12"/>
      <c r="F13" s="20"/>
    </row>
    <row r="14" spans="1:6" x14ac:dyDescent="0.2">
      <c r="A14" s="8"/>
      <c r="B14" s="9"/>
      <c r="C14" s="10"/>
      <c r="D14" s="11"/>
      <c r="E14" s="12"/>
      <c r="F14" s="20"/>
    </row>
    <row r="15" spans="1:6" ht="22.5" x14ac:dyDescent="0.2">
      <c r="A15" s="3" t="s">
        <v>26</v>
      </c>
      <c r="B15" s="2" t="s">
        <v>21</v>
      </c>
      <c r="C15" s="2" t="s">
        <v>36</v>
      </c>
      <c r="D15" s="4" t="s">
        <v>3</v>
      </c>
      <c r="E15" s="1">
        <v>1422</v>
      </c>
      <c r="F15" s="20"/>
    </row>
    <row r="16" spans="1:6" ht="37.5" customHeight="1" x14ac:dyDescent="0.2">
      <c r="A16" s="3" t="s">
        <v>27</v>
      </c>
      <c r="B16" s="2" t="s">
        <v>32</v>
      </c>
      <c r="C16" s="2" t="s">
        <v>33</v>
      </c>
      <c r="D16" s="4" t="s">
        <v>3</v>
      </c>
      <c r="E16" s="1">
        <v>1422</v>
      </c>
      <c r="F16" s="19"/>
    </row>
    <row r="17" spans="1:6" ht="29.25" customHeight="1" x14ac:dyDescent="0.2">
      <c r="A17" s="3" t="s">
        <v>37</v>
      </c>
      <c r="B17" s="2" t="s">
        <v>32</v>
      </c>
      <c r="C17" s="2" t="s">
        <v>35</v>
      </c>
      <c r="D17" s="4" t="s">
        <v>3</v>
      </c>
      <c r="E17" s="1">
        <f>860*5.1</f>
        <v>4386</v>
      </c>
      <c r="F17" s="19"/>
    </row>
    <row r="18" spans="1:6" ht="33.75" x14ac:dyDescent="0.2">
      <c r="A18" s="3" t="s">
        <v>38</v>
      </c>
      <c r="B18" s="2" t="s">
        <v>31</v>
      </c>
      <c r="C18" s="2" t="s">
        <v>34</v>
      </c>
      <c r="D18" s="4" t="s">
        <v>3</v>
      </c>
      <c r="E18" s="1">
        <f>4386</f>
        <v>4386</v>
      </c>
      <c r="F18" s="19"/>
    </row>
    <row r="19" spans="1:6" x14ac:dyDescent="0.2">
      <c r="A19" s="8" t="s">
        <v>45</v>
      </c>
      <c r="B19" s="9"/>
      <c r="C19" s="10"/>
      <c r="D19" s="11"/>
      <c r="E19" s="12"/>
      <c r="F19" s="20"/>
    </row>
    <row r="20" spans="1:6" ht="25.5" customHeight="1" x14ac:dyDescent="0.2">
      <c r="A20" s="3" t="s">
        <v>26</v>
      </c>
      <c r="B20" s="2" t="s">
        <v>47</v>
      </c>
      <c r="C20" s="2" t="s">
        <v>58</v>
      </c>
      <c r="D20" s="4" t="s">
        <v>3</v>
      </c>
      <c r="E20" s="1">
        <f>860*3.7+260*0.5+100</f>
        <v>3412</v>
      </c>
      <c r="F20" s="21"/>
    </row>
    <row r="21" spans="1:6" ht="27.75" customHeight="1" x14ac:dyDescent="0.2">
      <c r="A21" s="3" t="s">
        <v>27</v>
      </c>
      <c r="B21" s="2" t="s">
        <v>48</v>
      </c>
      <c r="C21" s="2" t="s">
        <v>43</v>
      </c>
      <c r="D21" s="4" t="s">
        <v>3</v>
      </c>
      <c r="E21" s="1">
        <f>860*3.6+260*0.5+100</f>
        <v>3326</v>
      </c>
      <c r="F21" s="21"/>
    </row>
    <row r="22" spans="1:6" ht="27" customHeight="1" x14ac:dyDescent="0.2">
      <c r="A22" s="3" t="s">
        <v>37</v>
      </c>
      <c r="B22" s="2" t="s">
        <v>47</v>
      </c>
      <c r="C22" s="2" t="s">
        <v>42</v>
      </c>
      <c r="D22" s="4" t="s">
        <v>3</v>
      </c>
      <c r="E22" s="1">
        <v>3326</v>
      </c>
      <c r="F22" s="21"/>
    </row>
    <row r="23" spans="1:6" ht="30" customHeight="1" x14ac:dyDescent="0.2">
      <c r="A23" s="3" t="s">
        <v>38</v>
      </c>
      <c r="B23" s="2" t="s">
        <v>49</v>
      </c>
      <c r="C23" s="2" t="s">
        <v>44</v>
      </c>
      <c r="D23" s="4" t="s">
        <v>3</v>
      </c>
      <c r="E23" s="1">
        <f>860*3.5+260*0.5+100</f>
        <v>3240</v>
      </c>
      <c r="F23" s="21"/>
    </row>
    <row r="24" spans="1:6" x14ac:dyDescent="0.2">
      <c r="A24" s="8" t="s">
        <v>60</v>
      </c>
      <c r="B24" s="9"/>
      <c r="C24" s="10"/>
      <c r="D24" s="11"/>
      <c r="E24" s="12"/>
      <c r="F24" s="21"/>
    </row>
    <row r="25" spans="1:6" x14ac:dyDescent="0.2">
      <c r="A25" s="8"/>
      <c r="B25" s="9"/>
      <c r="C25" s="10"/>
      <c r="D25" s="11"/>
      <c r="E25" s="12"/>
      <c r="F25" s="21"/>
    </row>
    <row r="26" spans="1:6" ht="22.5" x14ac:dyDescent="0.2">
      <c r="A26" s="3" t="s">
        <v>26</v>
      </c>
      <c r="B26" s="2" t="s">
        <v>21</v>
      </c>
      <c r="C26" s="2" t="s">
        <v>59</v>
      </c>
      <c r="D26" s="4" t="s">
        <v>3</v>
      </c>
      <c r="E26" s="1">
        <v>650</v>
      </c>
      <c r="F26" s="21"/>
    </row>
    <row r="27" spans="1:6" ht="30" customHeight="1" x14ac:dyDescent="0.2">
      <c r="A27" s="3" t="s">
        <v>27</v>
      </c>
      <c r="B27" s="2" t="s">
        <v>32</v>
      </c>
      <c r="C27" s="2" t="s">
        <v>57</v>
      </c>
      <c r="D27" s="4" t="s">
        <v>3</v>
      </c>
      <c r="E27" s="1">
        <v>650</v>
      </c>
      <c r="F27" s="21"/>
    </row>
    <row r="28" spans="1:6" ht="30" customHeight="1" x14ac:dyDescent="0.2">
      <c r="A28" s="3" t="s">
        <v>37</v>
      </c>
      <c r="B28" s="2" t="s">
        <v>47</v>
      </c>
      <c r="C28" s="2" t="s">
        <v>42</v>
      </c>
      <c r="D28" s="4" t="s">
        <v>3</v>
      </c>
      <c r="E28" s="1">
        <v>625</v>
      </c>
      <c r="F28" s="21"/>
    </row>
    <row r="29" spans="1:6" ht="30" customHeight="1" x14ac:dyDescent="0.2">
      <c r="A29" s="3" t="s">
        <v>38</v>
      </c>
      <c r="B29" s="2" t="s">
        <v>49</v>
      </c>
      <c r="C29" s="2" t="s">
        <v>56</v>
      </c>
      <c r="D29" s="4" t="s">
        <v>3</v>
      </c>
      <c r="E29" s="1">
        <v>625</v>
      </c>
      <c r="F29" s="21"/>
    </row>
    <row r="30" spans="1:6" x14ac:dyDescent="0.2">
      <c r="A30" s="8" t="s">
        <v>46</v>
      </c>
      <c r="B30" s="9"/>
      <c r="C30" s="10"/>
      <c r="D30" s="11"/>
      <c r="E30" s="12"/>
      <c r="F30" s="20"/>
    </row>
    <row r="31" spans="1:6" ht="33.75" x14ac:dyDescent="0.2">
      <c r="A31" s="3" t="s">
        <v>26</v>
      </c>
      <c r="B31" s="2" t="s">
        <v>32</v>
      </c>
      <c r="C31" s="2" t="s">
        <v>51</v>
      </c>
      <c r="D31" s="4" t="s">
        <v>3</v>
      </c>
      <c r="E31" s="1">
        <v>1196.25</v>
      </c>
      <c r="F31" s="19"/>
    </row>
    <row r="32" spans="1:6" ht="45" x14ac:dyDescent="0.2">
      <c r="A32" s="3" t="s">
        <v>27</v>
      </c>
      <c r="B32" s="2" t="s">
        <v>52</v>
      </c>
      <c r="C32" s="2" t="s">
        <v>61</v>
      </c>
      <c r="D32" s="4" t="s">
        <v>53</v>
      </c>
      <c r="E32" s="1">
        <v>1</v>
      </c>
      <c r="F32" s="19"/>
    </row>
    <row r="33" spans="1:6" ht="22.5" x14ac:dyDescent="0.2">
      <c r="A33" s="3" t="s">
        <v>37</v>
      </c>
      <c r="B33" s="2" t="s">
        <v>68</v>
      </c>
      <c r="C33" s="2" t="s">
        <v>69</v>
      </c>
      <c r="D33" s="4" t="s">
        <v>6</v>
      </c>
      <c r="E33" s="1">
        <v>12</v>
      </c>
      <c r="F33" s="19"/>
    </row>
    <row r="34" spans="1:6" ht="27" customHeight="1" x14ac:dyDescent="0.2">
      <c r="A34" s="3" t="s">
        <v>38</v>
      </c>
      <c r="B34" s="2" t="s">
        <v>54</v>
      </c>
      <c r="C34" s="2" t="s">
        <v>55</v>
      </c>
      <c r="D34" s="4" t="s">
        <v>2</v>
      </c>
      <c r="E34" s="1">
        <v>0.86</v>
      </c>
      <c r="F34" s="19"/>
    </row>
    <row r="35" spans="1:6" ht="24.75" customHeight="1" x14ac:dyDescent="0.2">
      <c r="A35" s="3" t="s">
        <v>39</v>
      </c>
      <c r="B35" s="2" t="s">
        <v>67</v>
      </c>
      <c r="C35" s="2" t="s">
        <v>50</v>
      </c>
      <c r="D35" s="4" t="s">
        <v>6</v>
      </c>
      <c r="E35" s="1">
        <v>24</v>
      </c>
      <c r="F35" s="21"/>
    </row>
    <row r="36" spans="1:6" ht="24.75" customHeight="1" x14ac:dyDescent="0.2">
      <c r="A36" s="3" t="s">
        <v>40</v>
      </c>
      <c r="B36" s="2" t="s">
        <v>64</v>
      </c>
      <c r="C36" s="2" t="s">
        <v>65</v>
      </c>
      <c r="D36" s="4" t="s">
        <v>7</v>
      </c>
      <c r="E36" s="1">
        <v>15</v>
      </c>
      <c r="F36" s="21"/>
    </row>
    <row r="37" spans="1:6" ht="24.75" customHeight="1" x14ac:dyDescent="0.2">
      <c r="A37" s="3" t="s">
        <v>41</v>
      </c>
      <c r="B37" s="2" t="s">
        <v>64</v>
      </c>
      <c r="C37" s="2" t="s">
        <v>66</v>
      </c>
      <c r="D37" s="4" t="s">
        <v>7</v>
      </c>
      <c r="E37" s="1">
        <v>30</v>
      </c>
      <c r="F37" s="21"/>
    </row>
    <row r="38" spans="1:6" ht="26.25" customHeight="1" x14ac:dyDescent="0.2">
      <c r="A38" s="3" t="s">
        <v>70</v>
      </c>
      <c r="B38" s="2" t="s">
        <v>62</v>
      </c>
      <c r="C38" s="2" t="s">
        <v>63</v>
      </c>
      <c r="D38" s="4" t="s">
        <v>7</v>
      </c>
      <c r="E38" s="1">
        <v>3</v>
      </c>
      <c r="F38" s="21"/>
    </row>
    <row r="39" spans="1:6" x14ac:dyDescent="0.2">
      <c r="A39" s="25" t="s">
        <v>10</v>
      </c>
      <c r="B39" s="25"/>
      <c r="C39" s="25"/>
      <c r="D39" s="25"/>
      <c r="E39" s="25"/>
      <c r="F39" s="22"/>
    </row>
    <row r="40" spans="1:6" x14ac:dyDescent="0.2">
      <c r="A40" s="25" t="s">
        <v>11</v>
      </c>
      <c r="B40" s="25"/>
      <c r="C40" s="25"/>
      <c r="D40" s="25"/>
      <c r="E40" s="25"/>
      <c r="F40" s="22"/>
    </row>
    <row r="41" spans="1:6" x14ac:dyDescent="0.2">
      <c r="A41" s="25" t="s">
        <v>12</v>
      </c>
      <c r="B41" s="25"/>
      <c r="C41" s="25"/>
      <c r="D41" s="25"/>
      <c r="E41" s="25"/>
      <c r="F41" s="22"/>
    </row>
  </sheetData>
  <mergeCells count="5">
    <mergeCell ref="A1:E1"/>
    <mergeCell ref="A2:E2"/>
    <mergeCell ref="A39:E39"/>
    <mergeCell ref="A40:E40"/>
    <mergeCell ref="A41:E41"/>
  </mergeCells>
  <phoneticPr fontId="12" type="noConversion"/>
  <pageMargins left="0.75" right="0.75" top="1" bottom="1" header="0.5" footer="0.5"/>
  <pageSetup paperSize="9" orientation="portrait" r:id="rId1"/>
  <headerFooter>
    <oddFooter xml:space="preserve">&amp;C
</oddFooter>
  </headerFooter>
  <rowBreaks count="1" manualBreakCount="1">
    <brk id="2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KI 040160C</vt:lpstr>
      <vt:lpstr>'KI 040160C'!Obszar_wydruku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Wykonawca:</dc:title>
  <dc:subject/>
  <dc:creator>Chandney Software</dc:creator>
  <cp:keywords/>
  <dc:description/>
  <cp:lastModifiedBy>Paulina Topolewska</cp:lastModifiedBy>
  <cp:lastPrinted>2021-12-22T13:03:41Z</cp:lastPrinted>
  <dcterms:created xsi:type="dcterms:W3CDTF">2021-12-01T11:25:00Z</dcterms:created>
  <dcterms:modified xsi:type="dcterms:W3CDTF">2022-02-22T10:31:31Z</dcterms:modified>
  <cp:category/>
</cp:coreProperties>
</file>