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19440" windowHeight="9435"/>
  </bookViews>
  <sheets>
    <sheet name="informacje ogólne" sheetId="90" r:id="rId1"/>
    <sheet name="budynki i budowle" sheetId="97" r:id="rId2"/>
    <sheet name="elektronika " sheetId="83" r:id="rId3"/>
    <sheet name="auta" sheetId="6" r:id="rId4"/>
    <sheet name="środki trwałe" sheetId="92" r:id="rId5"/>
    <sheet name="lokalizacje" sheetId="93" r:id="rId6"/>
    <sheet name="szkodowość" sheetId="101" r:id="rId7"/>
  </sheets>
  <definedNames>
    <definedName name="_xlnm._FilterDatabase" localSheetId="2" hidden="1">'elektronika '!$A$3:$IT$3</definedName>
    <definedName name="_xlnm.Print_Area" localSheetId="3">auta!$A$1:$T$23</definedName>
    <definedName name="_xlnm.Print_Area" localSheetId="1">'budynki i budowle'!$A$1:$Y$115</definedName>
    <definedName name="_xlnm.Print_Area" localSheetId="2">'elektronika '!$A$1:$D$153</definedName>
    <definedName name="_xlnm.Print_Area" localSheetId="5">lokalizacje!$A$1:$C$10</definedName>
    <definedName name="_xlnm.Print_Area" localSheetId="4">'środki trwałe'!$A$1:$D$15</definedName>
  </definedNames>
  <calcPr calcId="152511"/>
</workbook>
</file>

<file path=xl/calcChain.xml><?xml version="1.0" encoding="utf-8"?>
<calcChain xmlns="http://schemas.openxmlformats.org/spreadsheetml/2006/main">
  <c r="D24" i="83" l="1"/>
  <c r="D14" i="83"/>
  <c r="C15" i="92"/>
  <c r="C5" i="92"/>
  <c r="H114" i="97" l="1"/>
  <c r="I114" i="97"/>
  <c r="I91" i="97"/>
  <c r="I40" i="97"/>
  <c r="H39" i="97" l="1"/>
  <c r="H91" i="97" s="1"/>
  <c r="H115" i="97" s="1"/>
  <c r="F24" i="101" l="1"/>
  <c r="E24" i="101"/>
  <c r="C14" i="92"/>
  <c r="C9" i="92"/>
  <c r="C10" i="92"/>
  <c r="C12" i="92"/>
  <c r="C7" i="92"/>
  <c r="C13" i="92"/>
  <c r="C11" i="92"/>
  <c r="D37" i="83"/>
  <c r="D104" i="83"/>
  <c r="H106" i="97" l="1"/>
  <c r="D149" i="83" l="1"/>
  <c r="D141" i="83"/>
  <c r="D128" i="83"/>
  <c r="D118" i="83"/>
  <c r="D95" i="83"/>
  <c r="D87" i="83"/>
  <c r="D67" i="83"/>
  <c r="D59" i="83"/>
  <c r="D54" i="83"/>
  <c r="D45" i="83"/>
  <c r="D132" i="83" l="1"/>
  <c r="D153" i="83" s="1"/>
  <c r="D48" i="83"/>
  <c r="D15" i="92" l="1"/>
  <c r="D72" i="83"/>
  <c r="D151" i="83" s="1"/>
  <c r="D76" i="83"/>
  <c r="D152" i="83" s="1"/>
  <c r="IV72" i="83" l="1"/>
</calcChain>
</file>

<file path=xl/comments1.xml><?xml version="1.0" encoding="utf-8"?>
<comments xmlns="http://schemas.openxmlformats.org/spreadsheetml/2006/main">
  <authors>
    <author>magda.kowalska</author>
  </authors>
  <commentList>
    <comment ref="I40" authorId="0">
      <text>
        <r>
          <rPr>
            <b/>
            <sz val="9"/>
            <color indexed="81"/>
            <rFont val="Tahoma"/>
            <charset val="1"/>
          </rPr>
          <t>magda.kowalska: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71" authorId="0">
      <text>
        <r>
          <rPr>
            <b/>
            <sz val="9"/>
            <color indexed="81"/>
            <rFont val="Tahoma"/>
            <charset val="1"/>
          </rPr>
          <t>magda.kowalska:</t>
        </r>
        <r>
          <rPr>
            <sz val="9"/>
            <color indexed="81"/>
            <rFont val="Tahoma"/>
            <charset val="1"/>
          </rPr>
          <t xml:space="preserve">
w tym solary 15 000,00 zł</t>
        </r>
      </text>
    </comment>
  </commentList>
</comments>
</file>

<file path=xl/comments2.xml><?xml version="1.0" encoding="utf-8"?>
<comments xmlns="http://schemas.openxmlformats.org/spreadsheetml/2006/main">
  <authors>
    <author>magda.kowalska</author>
  </authors>
  <commentList>
    <comment ref="B20" authorId="0">
      <text>
        <r>
          <rPr>
            <b/>
            <sz val="9"/>
            <color indexed="81"/>
            <rFont val="Tahoma"/>
            <charset val="1"/>
          </rPr>
          <t>magda.kowalska:</t>
        </r>
        <r>
          <rPr>
            <sz val="9"/>
            <color indexed="81"/>
            <rFont val="Tahoma"/>
            <charset val="1"/>
          </rPr>
          <t xml:space="preserve">
Ubezpieczony Gmina Grudziądz, OSP Szynych.</t>
        </r>
      </text>
    </comment>
  </commentList>
</comments>
</file>

<file path=xl/sharedStrings.xml><?xml version="1.0" encoding="utf-8"?>
<sst xmlns="http://schemas.openxmlformats.org/spreadsheetml/2006/main" count="1789" uniqueCount="697">
  <si>
    <t>RAZEM</t>
  </si>
  <si>
    <t>PKD</t>
  </si>
  <si>
    <t>x</t>
  </si>
  <si>
    <t>L.p.</t>
  </si>
  <si>
    <t>Nazwa jednostki</t>
  </si>
  <si>
    <t>NIP</t>
  </si>
  <si>
    <t>REGON</t>
  </si>
  <si>
    <t>Liczba pracowników</t>
  </si>
  <si>
    <t>lokalizacja (adres)</t>
  </si>
  <si>
    <t>Rodzaj         (osobowy/ ciężarowy/ specjalny)</t>
  </si>
  <si>
    <t>Data I rejestracji</t>
  </si>
  <si>
    <t>Ilość miejsc</t>
  </si>
  <si>
    <t>Ładowność</t>
  </si>
  <si>
    <t>Jednostka</t>
  </si>
  <si>
    <t>Razem</t>
  </si>
  <si>
    <t>Dane pojazdów</t>
  </si>
  <si>
    <t>Lp.</t>
  </si>
  <si>
    <t>Marka</t>
  </si>
  <si>
    <t>Typ, model</t>
  </si>
  <si>
    <t>Nr podw./ nadw.</t>
  </si>
  <si>
    <t>Nr rej.</t>
  </si>
  <si>
    <t>Rok prod.</t>
  </si>
  <si>
    <t>Od</t>
  </si>
  <si>
    <t>Do</t>
  </si>
  <si>
    <t xml:space="preserve">Nazwa  </t>
  </si>
  <si>
    <t>Rok produkcji</t>
  </si>
  <si>
    <t>Wartość księgowa brutto</t>
  </si>
  <si>
    <t>Razem sprzęt stacjonarny</t>
  </si>
  <si>
    <t>Razem sprzęt przenośny</t>
  </si>
  <si>
    <t>Razem monitoring wizyjny</t>
  </si>
  <si>
    <t>Lokalizacja (adres)</t>
  </si>
  <si>
    <t>Zabezpieczenia (znane zabezpieczenia p-poż i przeciw kradzieżowe)</t>
  </si>
  <si>
    <t>Urządzenia i wyposażenie</t>
  </si>
  <si>
    <t>Wykaz monitoringu wizyjnego</t>
  </si>
  <si>
    <t>Tabela nr 6</t>
  </si>
  <si>
    <t>Rodzaj prowadzonej działalności (opisowo)</t>
  </si>
  <si>
    <t>lp.</t>
  </si>
  <si>
    <t xml:space="preserve">nazwa budynku/ budowli 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</si>
  <si>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</si>
  <si>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</si>
  <si>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</si>
  <si>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</si>
  <si>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Rodzaj materiałów budowlanych, z jakich wykonano budynek</t>
  </si>
  <si>
    <t>powierzchnia użytkowa (w m²)**</t>
  </si>
  <si>
    <t>ilość kondygnacji</t>
  </si>
  <si>
    <t>czy budynek jest podpiwniczony?</t>
  </si>
  <si>
    <t>czy jest wyposażony w windę?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</si>
  <si>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</si>
  <si>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</si>
  <si>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</si>
  <si>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</si>
  <si>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</si>
  <si>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</si>
  <si>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</si>
  <si>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</si>
  <si>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</si>
  <si>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</si>
  <si>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SUMA OGÓŁEM:</t>
  </si>
  <si>
    <t>INFORMACJA O MAJĄTKU TRWAŁYM</t>
  </si>
  <si>
    <t>Poj.</t>
  </si>
  <si>
    <t>Dopuszczalna masa całkowita</t>
  </si>
  <si>
    <t>Urząd Gminy</t>
  </si>
  <si>
    <t>Adres</t>
  </si>
  <si>
    <t>1. Urząd Gminy</t>
  </si>
  <si>
    <t>zabezpieczenia
(znane zabiezpieczenia p-poż i przeciw kradzieżowe)</t>
  </si>
  <si>
    <t>suma ubezpieczenia (wartość księgowa brutto)</t>
  </si>
  <si>
    <t>Tabela nr 1 - Informacje ogólne do oceny ryzyka w Gminie Grudziądz</t>
  </si>
  <si>
    <t>876-13-23-291</t>
  </si>
  <si>
    <t>000531482</t>
  </si>
  <si>
    <t xml:space="preserve"> ul. Wybickiego 38, 86-300 Grudziądz</t>
  </si>
  <si>
    <t>administracja samorządowa</t>
  </si>
  <si>
    <t>Tabela nr 2 - Wykaz budynków i budowli w Gminie Grudziądz</t>
  </si>
  <si>
    <t>mieszkalny</t>
  </si>
  <si>
    <t>świetlica</t>
  </si>
  <si>
    <t>Remiza OSP</t>
  </si>
  <si>
    <t>w-c dwuoczkowe</t>
  </si>
  <si>
    <t>garaże przy bud. mieszk.</t>
  </si>
  <si>
    <t>remiza OSP</t>
  </si>
  <si>
    <t>garaże</t>
  </si>
  <si>
    <t>biurowy</t>
  </si>
  <si>
    <t>wodomistrz. - inwentorski</t>
  </si>
  <si>
    <t>gospodarczy</t>
  </si>
  <si>
    <t>bud. Stacji wodociągów</t>
  </si>
  <si>
    <t>przedszkolny</t>
  </si>
  <si>
    <t>budynek WOZ</t>
  </si>
  <si>
    <t>pawilon świetlicowo-handl.</t>
  </si>
  <si>
    <t>wiata przystankowa</t>
  </si>
  <si>
    <t>budynek świetlicy</t>
  </si>
  <si>
    <t>parking</t>
  </si>
  <si>
    <t>świetlica Swojska Chata</t>
  </si>
  <si>
    <t xml:space="preserve">świetlica </t>
  </si>
  <si>
    <t>wiata drewniana + stoły betonowe do gier</t>
  </si>
  <si>
    <t>budynek SP Wielki Wełcz</t>
  </si>
  <si>
    <t>segmenat socjalny</t>
  </si>
  <si>
    <t>dom nauczyciela</t>
  </si>
  <si>
    <t xml:space="preserve">bud.po byłej szkole </t>
  </si>
  <si>
    <t>budynek</t>
  </si>
  <si>
    <t>budynek SPWęgrowo</t>
  </si>
  <si>
    <t>odb. 1948</t>
  </si>
  <si>
    <t>odb.2012</t>
  </si>
  <si>
    <t>odb.2013</t>
  </si>
  <si>
    <t>przekaz.2013</t>
  </si>
  <si>
    <t>przekaz.2013 r.</t>
  </si>
  <si>
    <t>przekaz.2014 r.</t>
  </si>
  <si>
    <t>przekaz.2015 r.</t>
  </si>
  <si>
    <t>Mokre</t>
  </si>
  <si>
    <t>Parski</t>
  </si>
  <si>
    <t>Gogolin</t>
  </si>
  <si>
    <t>Ruda</t>
  </si>
  <si>
    <t>Węgrowo</t>
  </si>
  <si>
    <t>Sosnówka</t>
  </si>
  <si>
    <t>W. Wełcz</t>
  </si>
  <si>
    <t>Szynych</t>
  </si>
  <si>
    <t>Piaski</t>
  </si>
  <si>
    <t>U.G. Grudziądz</t>
  </si>
  <si>
    <t>Świerkocin</t>
  </si>
  <si>
    <t>Linarczyk</t>
  </si>
  <si>
    <t>Zakurzewo</t>
  </si>
  <si>
    <t>M. Rudnik</t>
  </si>
  <si>
    <t>N. Wieś</t>
  </si>
  <si>
    <t>Grudziądz, Legionów 61</t>
  </si>
  <si>
    <t>Dusocin</t>
  </si>
  <si>
    <t>Turznice</t>
  </si>
  <si>
    <t>Skarszewy</t>
  </si>
  <si>
    <t>Nowa Wieś</t>
  </si>
  <si>
    <t>Stary Folwark</t>
  </si>
  <si>
    <t>Marusza</t>
  </si>
  <si>
    <t>Wielki Wełcz</t>
  </si>
  <si>
    <t>Wałdowo Szlacheckie</t>
  </si>
  <si>
    <t>Wielkie lniska</t>
  </si>
  <si>
    <t>Wielkie Lniska</t>
  </si>
  <si>
    <t>Biały Bór</t>
  </si>
  <si>
    <t>Urząd Gminy Grudziądz</t>
  </si>
  <si>
    <t>Rozgarty</t>
  </si>
  <si>
    <t>Kobylanka</t>
  </si>
  <si>
    <t>Ruda 9</t>
  </si>
  <si>
    <t>serwer typ M-Dell</t>
  </si>
  <si>
    <t>komputer + monitor Elite Display E231 23"</t>
  </si>
  <si>
    <t>serwer typ M-Dell Power Edge</t>
  </si>
  <si>
    <t>samsung Galaxy S4VE (16 sztuk)</t>
  </si>
  <si>
    <t>Nokia 515 (3 sztuki)</t>
  </si>
  <si>
    <t>Apple iPhone 6 LTE 16GB</t>
  </si>
  <si>
    <t>notebook Toshiba</t>
  </si>
  <si>
    <t>W tym zbiory biblioteczne</t>
  </si>
  <si>
    <t>Tabela nr 4 - Wykaz pojazdów w Gminie Grudziądz</t>
  </si>
  <si>
    <t>Jelcz</t>
  </si>
  <si>
    <t>OO4</t>
  </si>
  <si>
    <t>OO5</t>
  </si>
  <si>
    <t>005</t>
  </si>
  <si>
    <t>Żuk</t>
  </si>
  <si>
    <t>A-15</t>
  </si>
  <si>
    <t xml:space="preserve">Jelcz </t>
  </si>
  <si>
    <t>Iveco</t>
  </si>
  <si>
    <t>120-16 AWD</t>
  </si>
  <si>
    <t>FS - Lublin</t>
  </si>
  <si>
    <t>JELCZ</t>
  </si>
  <si>
    <t>VOLKSWAGEN</t>
  </si>
  <si>
    <t>T4</t>
  </si>
  <si>
    <t>Daewoo</t>
  </si>
  <si>
    <t>Lublin II 3302</t>
  </si>
  <si>
    <t>Lublin</t>
  </si>
  <si>
    <t>Renault M210</t>
  </si>
  <si>
    <t>GBA 2/25</t>
  </si>
  <si>
    <t xml:space="preserve">Renault </t>
  </si>
  <si>
    <t>Cariva G230GVI</t>
  </si>
  <si>
    <t>SUJP325DSK0018684</t>
  </si>
  <si>
    <t>O6832</t>
  </si>
  <si>
    <t>293746FSC115B0987</t>
  </si>
  <si>
    <t>ZCFAIEG0002042193</t>
  </si>
  <si>
    <t>SUL330211TOO113330</t>
  </si>
  <si>
    <t>SUJP325DSJ0016861</t>
  </si>
  <si>
    <t>WV1ZZZ70ZYX056084</t>
  </si>
  <si>
    <t>WV1ZZZ70ZYX056198</t>
  </si>
  <si>
    <t>SUL330212W0032416</t>
  </si>
  <si>
    <t>SUL330422Y0068067</t>
  </si>
  <si>
    <t>SUJP442CKV0000072</t>
  </si>
  <si>
    <t>VF640ACA000010709</t>
  </si>
  <si>
    <t>VF6BA03A000013188</t>
  </si>
  <si>
    <t>CG10565</t>
  </si>
  <si>
    <t>pożarniczy</t>
  </si>
  <si>
    <t>CG73483</t>
  </si>
  <si>
    <t>CG53507</t>
  </si>
  <si>
    <t>CG34170</t>
  </si>
  <si>
    <t>CG60904</t>
  </si>
  <si>
    <t>pozarniczy</t>
  </si>
  <si>
    <t>CG55569</t>
  </si>
  <si>
    <t>CG63320</t>
  </si>
  <si>
    <t>CG30292</t>
  </si>
  <si>
    <t xml:space="preserve"> pożarniczy</t>
  </si>
  <si>
    <t>CG27958</t>
  </si>
  <si>
    <t>CG70161</t>
  </si>
  <si>
    <t>CG02699</t>
  </si>
  <si>
    <t>CG19160</t>
  </si>
  <si>
    <t>CG29793</t>
  </si>
  <si>
    <t>23.09.1998</t>
  </si>
  <si>
    <t>WIDPOL</t>
  </si>
  <si>
    <t>11B</t>
  </si>
  <si>
    <t>SX911B000E1AW1063</t>
  </si>
  <si>
    <t>CGR51TF</t>
  </si>
  <si>
    <t>przyczepa lekka</t>
  </si>
  <si>
    <t>Gminny Ośrodek Pomocy Społecznej</t>
  </si>
  <si>
    <t xml:space="preserve">ul. Wybickiego 38, 86-300 Grudziądz </t>
  </si>
  <si>
    <t>876-21-70-644</t>
  </si>
  <si>
    <t>Zestaw komputerowy 5szt.</t>
  </si>
  <si>
    <t>Komputer Intel Core i5 4460</t>
  </si>
  <si>
    <t>Koncentrator TP-Link 48p TL-SG2452</t>
  </si>
  <si>
    <t>Drukarka HP LJ M402dn</t>
  </si>
  <si>
    <t>Komputer Intel Core i3 4170</t>
  </si>
  <si>
    <t xml:space="preserve">Monitor LCD AOC 21'5 E2260PWDA </t>
  </si>
  <si>
    <t>Monitor LDC AOC 21'5 E2260PWDA</t>
  </si>
  <si>
    <t>2. Gminny Ośrodek Pomocy Społecznej</t>
  </si>
  <si>
    <t>1. Gminny Ośrodek Pomocy Społecznej</t>
  </si>
  <si>
    <t>Grudziadz, Wybickiego 38</t>
  </si>
  <si>
    <t>Zespół Szkół Mokre</t>
  </si>
  <si>
    <t>Mokre 122,            86-302 Mokre</t>
  </si>
  <si>
    <t>876-23-71-302</t>
  </si>
  <si>
    <t>8010C</t>
  </si>
  <si>
    <t>nauka dzieci i młodzieży w zakresie szkoły podstawowej, oddziału przedszkolnego i gimnazjum</t>
  </si>
  <si>
    <t>NIE</t>
  </si>
  <si>
    <t>nie</t>
  </si>
  <si>
    <t>tak</t>
  </si>
  <si>
    <t>3.  Zespół Szkół Mokre</t>
  </si>
  <si>
    <t>Mikroskop cyfrowy Kolleg</t>
  </si>
  <si>
    <t xml:space="preserve">Komputer PC z systemem operacyjnym </t>
  </si>
  <si>
    <t>Niszczarka FELLOWES 79CI DIN4</t>
  </si>
  <si>
    <t xml:space="preserve">Drukarka HP LASERJET </t>
  </si>
  <si>
    <t>Nie</t>
  </si>
  <si>
    <t xml:space="preserve">Przedszkole Mały Rudnik </t>
  </si>
  <si>
    <t>Mały Rudnik 33, 86 -302 Grudziądz</t>
  </si>
  <si>
    <t>876-23-96-621</t>
  </si>
  <si>
    <t>4. Przedszkole Mały Rudnik</t>
  </si>
  <si>
    <t>zestaw telefon + słuchawka</t>
  </si>
  <si>
    <t xml:space="preserve">GB+NOWE +3 GRY </t>
  </si>
  <si>
    <t xml:space="preserve">TELEWIZOR LED </t>
  </si>
  <si>
    <t>NISZCZARKA</t>
  </si>
  <si>
    <t>Przedszkole Rudniki</t>
  </si>
  <si>
    <t>Szkoła Podstawowa Dusocin</t>
  </si>
  <si>
    <t>Dusocin 9,             86-302 Dusocin</t>
  </si>
  <si>
    <t>876-21-12-859</t>
  </si>
  <si>
    <t>8010B</t>
  </si>
  <si>
    <t>Szkoła podstawowa</t>
  </si>
  <si>
    <t>5.  Szkoła Podstawowa Dusocin</t>
  </si>
  <si>
    <t>Drukarka Samsung</t>
  </si>
  <si>
    <t>Niszczarka</t>
  </si>
  <si>
    <t>Radiomagnetofon ELTRA</t>
  </si>
  <si>
    <t>Radioodtwarzacz PHIIPS</t>
  </si>
  <si>
    <t xml:space="preserve">Radioodtwarzacz PHILIPS </t>
  </si>
  <si>
    <t>Szkoła Podstawowa Nowa Wieś</t>
  </si>
  <si>
    <t>ul. Grudziądzka 43, 86-302 Nowa Wieś</t>
  </si>
  <si>
    <t>876-21-12-776</t>
  </si>
  <si>
    <t>001211584</t>
  </si>
  <si>
    <t>001212572</t>
  </si>
  <si>
    <t xml:space="preserve"> 8520Z</t>
  </si>
  <si>
    <t>6.  Szkoła Podstawowa Nowa Wieś</t>
  </si>
  <si>
    <t xml:space="preserve">Komputery 10 kpl </t>
  </si>
  <si>
    <t>Router bezprzewodowy</t>
  </si>
  <si>
    <t>Mikrofon bezprzewodowy - vocal set</t>
  </si>
  <si>
    <t>Szkoła Podstawowa Sosnówka</t>
  </si>
  <si>
    <t>Sosnówka 3,        86-302 Grudziądz</t>
  </si>
  <si>
    <t>876-21-12-701</t>
  </si>
  <si>
    <t>001212514</t>
  </si>
  <si>
    <t>7.  Szkoła Podstawowa Sosnówka</t>
  </si>
  <si>
    <t xml:space="preserve">Drukarka </t>
  </si>
  <si>
    <t>Radiomagnetofon</t>
  </si>
  <si>
    <t>Notebook LENOVO G 585</t>
  </si>
  <si>
    <t>NISZCZARKKA</t>
  </si>
  <si>
    <t>RADIOMAGNETOFON</t>
  </si>
  <si>
    <t xml:space="preserve">  Zespół Szkół Piaski</t>
  </si>
  <si>
    <t>Piaski 10 A,            86-302 Piaski</t>
  </si>
  <si>
    <t>876-23-71-644</t>
  </si>
  <si>
    <t>034039502</t>
  </si>
  <si>
    <t>8010 C</t>
  </si>
  <si>
    <t>Działalność edukacyjna</t>
  </si>
  <si>
    <t>8. Zespół Szkół Piaski</t>
  </si>
  <si>
    <t xml:space="preserve">komputery 5 sztuk </t>
  </si>
  <si>
    <t>Komputery 10 szt</t>
  </si>
  <si>
    <t>Kserokopiarka Sharp AR 5618 G</t>
  </si>
  <si>
    <t>Niszczarka FELLOWES 79ci DIN 4</t>
  </si>
  <si>
    <t xml:space="preserve">Radiomagnetofon </t>
  </si>
  <si>
    <t xml:space="preserve"> Zespół Szkół Piaski</t>
  </si>
  <si>
    <t>brak</t>
  </si>
  <si>
    <t>Zespół Szkół Wałdowo Szlacheckie</t>
  </si>
  <si>
    <t>Wałdowo Szlacheckie 57, 86 - 300 Grudziadz</t>
  </si>
  <si>
    <t>876-23-71-360</t>
  </si>
  <si>
    <t>Tabela nr 2 - Wykaz budynków i budowli w Gminie Grudziądz c.d.</t>
  </si>
  <si>
    <t>9. Zespół Szkół Wałdowo Szlacheckie</t>
  </si>
  <si>
    <t>Kolumna ALTO TRIZESONIK 2 sztuki</t>
  </si>
  <si>
    <t xml:space="preserve">Kolumna ALTO </t>
  </si>
  <si>
    <t xml:space="preserve">Urządzenie NASHUATEC kserokopiarka </t>
  </si>
  <si>
    <t>Niszczarka FELLOWES</t>
  </si>
  <si>
    <t>Wieża Samsung</t>
  </si>
  <si>
    <t>Komputer + monitor</t>
  </si>
  <si>
    <t>instalacja alarmowa</t>
  </si>
  <si>
    <t>CANON MG 5550</t>
  </si>
  <si>
    <t>Mikrofon IMG TXS-812SET</t>
  </si>
  <si>
    <t>Magnetofon PHILIPS AZ 1834</t>
  </si>
  <si>
    <t xml:space="preserve">Radiomagnetofon  GRUNDIG RCD 1440 z USB </t>
  </si>
  <si>
    <t>Mikrofon B/W IMG TXS-646</t>
  </si>
  <si>
    <t>Mikrofon B/W IMG TXS-606HSE 4 sztuki</t>
  </si>
  <si>
    <t xml:space="preserve">Mikrofon IMG STAGE LINE HSE-150/SK  4 sztuki </t>
  </si>
  <si>
    <t>Kamera HDC - SD80</t>
  </si>
  <si>
    <t>Mikser JAMAHA MG 124 C</t>
  </si>
  <si>
    <t>System monitoringu -  kamery na zewnątrz</t>
  </si>
  <si>
    <t xml:space="preserve"> Zespół Szkół Wałdowo Szlacheckie</t>
  </si>
  <si>
    <t>Zespół Szkół Ruda</t>
  </si>
  <si>
    <t>Ruda 53, 86-302 Grudziądz</t>
  </si>
  <si>
    <t>876-23-71-822</t>
  </si>
  <si>
    <t>8560Z</t>
  </si>
  <si>
    <t>10. Zespół Szkół Ruda</t>
  </si>
  <si>
    <t>Laptop</t>
  </si>
  <si>
    <t>Notebook DELL</t>
  </si>
  <si>
    <t xml:space="preserve">Radiomagnetofony 4 sztuki </t>
  </si>
  <si>
    <t xml:space="preserve">Niszczarka </t>
  </si>
  <si>
    <t xml:space="preserve">Keyboard instrument klawiszowy </t>
  </si>
  <si>
    <t>Radioodtwarzacz Philips</t>
  </si>
  <si>
    <t>CG80770</t>
  </si>
  <si>
    <t>dacia</t>
  </si>
  <si>
    <t>duster</t>
  </si>
  <si>
    <t>UU1HSDCVE54896380</t>
  </si>
  <si>
    <t>CG85665</t>
  </si>
  <si>
    <t>osobowy</t>
  </si>
  <si>
    <t>29.02.2016</t>
  </si>
  <si>
    <r>
      <t xml:space="preserve">WYKAZ LOKALIZACJI, W KTÓRYCH PROWADZONA JEST DZIAŁALNOŚĆ ORAZ LOKALIZACJI, GDZIE ZNAJDUJE SIĘ MIENIE NALEŻĄCE DO JEDNOSTEK </t>
    </r>
    <r>
      <rPr>
        <b/>
        <sz val="12"/>
        <rFont val="Arial"/>
        <family val="2"/>
        <charset val="238"/>
      </rPr>
      <t xml:space="preserve">GMINY </t>
    </r>
  </si>
  <si>
    <t>budynek łacznik</t>
  </si>
  <si>
    <t>budynek mieszkalny</t>
  </si>
  <si>
    <t>Budynek szkoły Piaski</t>
  </si>
  <si>
    <t>Budynek szkoły Wałdowo Szlacheckie</t>
  </si>
  <si>
    <t>Budynek szkoły Ruda</t>
  </si>
  <si>
    <t>Budynek szkoły Piaski pawilon</t>
  </si>
  <si>
    <t>Budynek szkoły Mokre</t>
  </si>
  <si>
    <t>Budynek szkoły Nowa Wieś</t>
  </si>
  <si>
    <t>Budynek szkoły Sosnówka</t>
  </si>
  <si>
    <t>Budynek szkoły Dusocin</t>
  </si>
  <si>
    <t>Budynek szkoły Dusocin pawilon</t>
  </si>
  <si>
    <t>Budynek kotłowni Sosnówka</t>
  </si>
  <si>
    <t>Budynek kotłowni Piaski</t>
  </si>
  <si>
    <t>Segment szkoły Dusocin</t>
  </si>
  <si>
    <t>Piaski, 86-300 Grudziądz</t>
  </si>
  <si>
    <t>przeciwpożarowe/ zgodnie z przepisami  przeciwkradzieżowe/ pracownia komputerowa I piętro świetlica (komputery) okna i drzwi okratowane, drzwi wejściowe powójne zamek patentowy,alarm dźwiekowy w całym budynku</t>
  </si>
  <si>
    <t>Wałdowo Szlachceckie, 86-300 Grudziądz</t>
  </si>
  <si>
    <t>przeciwpożarowe/ zgodnie z przepisami  przeciwkradzieżowe/ pracownia komputerowa, parter,okna i drzwi okratowane podwójne drzwi, zamki patentowe</t>
  </si>
  <si>
    <t>Ruda, 86-300 Grudziądz</t>
  </si>
  <si>
    <t>przeciwpożarowe/ zgodnie z przepisami  przeciwkradzieżowe/ 2 pracownie komputerowe w piwnicy okna i drzwi okratowane, podwójne drzwi zamki patentowe</t>
  </si>
  <si>
    <t>przeciwpożarowe/ zgodnie z przepisami  przeciwkradzieżowe/ 1 pracownia parter,  2 na piętrze;drzwi i okna okratowane, podwójne metalowe drzwi;zamki patentowe</t>
  </si>
  <si>
    <t>Mokre, 86-300 Grudziądz</t>
  </si>
  <si>
    <t>przeciwpożarowe / zgodna z przepisami     przeciwkradzieżowe/ sekretariat, pracownia komputerowaI piętro okratowane drzwi okna,sygnalizacja dźwiękowa  drzwi wejściowe podwójne, zamek góra i dół patentowy, urządzenie alarmowe (świetlne)sekretariat, pracownia komputerowa</t>
  </si>
  <si>
    <t>Nowa Wieś, 86-300 Grudziądz</t>
  </si>
  <si>
    <t>Sosnówka, 86-300 Grudziądz</t>
  </si>
  <si>
    <t>Dusocin, 86-300 Grudziądz</t>
  </si>
  <si>
    <t>Wałdowo Szlacheckie, 86-300 Grudziądz</t>
  </si>
  <si>
    <t>Budynek gospodarczy Mokre</t>
  </si>
  <si>
    <t>Ogrodzenie szkoły Dusocin</t>
  </si>
  <si>
    <t>Boisko szkolne SP Piaski</t>
  </si>
  <si>
    <t>Hala sportowa Mokre</t>
  </si>
  <si>
    <t>Mały Rudnik, 86-300 Grudziądz</t>
  </si>
  <si>
    <t>cegła pełna</t>
  </si>
  <si>
    <t>D.M.S</t>
  </si>
  <si>
    <t>konstrukcja drewniana pokryta blachodachówką</t>
  </si>
  <si>
    <t>bardzo dobry</t>
  </si>
  <si>
    <t>dobry</t>
  </si>
  <si>
    <t>częściowo do wymiany</t>
  </si>
  <si>
    <t>nie dotyczy</t>
  </si>
  <si>
    <t>dobra</t>
  </si>
  <si>
    <t>częściowo tak</t>
  </si>
  <si>
    <t>Ściany zewnętrzne-murowane gr.38 cm z bloczków żużlowo betonowych na zaprawę cementowo-wap.Ściany wewnętrzne-gr.24 cm, ścianki działowe gr. 12 cm</t>
  </si>
  <si>
    <t>Papa na lepiku,papa termozgrzewalna na części S.P.</t>
  </si>
  <si>
    <t>Dobry</t>
  </si>
  <si>
    <t>Bardzo dobry</t>
  </si>
  <si>
    <t>Nie dotyczy</t>
  </si>
  <si>
    <t>bardzo dobra</t>
  </si>
  <si>
    <t>Segment parterowy</t>
  </si>
  <si>
    <t>Ściany i fundamenty betonowe i żelbetowe. Mury konstrukcyjne z cegły kratóki pełnej. Ściany warstwowe.Wypełnienie konstrukcji ściany murowane z gazobetonu</t>
  </si>
  <si>
    <t>Stropy DZ-3 oraz wylewkiżelbetowe</t>
  </si>
  <si>
    <t>Dach płaski- ścianki kolankowe, płyty korytkowe, szlichta betonowa pokryta papą bitumiczną zgrzewaną</t>
  </si>
  <si>
    <t>cegła pełna, cegła kratówka i pustaki żużlobetonowe alfa</t>
  </si>
  <si>
    <t>typu DZ-3 wylewki żelbetowe</t>
  </si>
  <si>
    <t>dach  płaski -ścianki kolankowe, płyty żelbetowe korywkowe, pokrycie: papa asfaltowabitumiczna, papa termozgrzewalna</t>
  </si>
  <si>
    <t>pokrycie dachu do remontu</t>
  </si>
  <si>
    <t>787,40 m2</t>
  </si>
  <si>
    <t>dwukondygnacyjny</t>
  </si>
  <si>
    <t>cegła dziurawka,</t>
  </si>
  <si>
    <t>typu DZ oraz żerański z wylewkami żelbetonowymi</t>
  </si>
  <si>
    <t>płaski na ściankach kolankowych z izolacjamicieplnymi, płytami korytowymi, szlichtą i pokryciem papowym</t>
  </si>
  <si>
    <t>konstrukcja- dach - do wymiany i ocieplenia - dostateczny/do remontu/</t>
  </si>
  <si>
    <t xml:space="preserve">dobry </t>
  </si>
  <si>
    <t>Strop żerański wzmacniany z wylewkami żelbetowymi8</t>
  </si>
  <si>
    <t>cegła pełna i kratówka</t>
  </si>
  <si>
    <t>płyty Żerańskie</t>
  </si>
  <si>
    <t>Ściany  betonowe i żelbetowe. Mury konstrukcyjne z cegły kratóki pełnej. Ściany warstwowe.Wypełnienie konstrukcji ściany murowane z gazobetonu</t>
  </si>
  <si>
    <t>Stropy DZ-3 oraz wylewkiżelbetow</t>
  </si>
  <si>
    <t>Ściany fundamentowe-murowane z cegły pełnej,betonowe,żelbetowe.Ściany zewnętrzne-murowane z cegły ceramicznej,kratówki,ściany warstwowe,gazobeton.Ściany wewnętrzne-murowane z cegły ceramicznej,wapienno-piaskowej,kratówki</t>
  </si>
  <si>
    <t>Stropy drewniane</t>
  </si>
  <si>
    <t>Więźba dachowa-drewniana                           Pokrycie dachowe-blachodachówka</t>
  </si>
  <si>
    <t>Segment piętrowy</t>
  </si>
  <si>
    <t>Tak</t>
  </si>
  <si>
    <t>do remontu</t>
  </si>
  <si>
    <t>częściowo</t>
  </si>
  <si>
    <t>Tabela nr 5</t>
  </si>
  <si>
    <t>313,24 m²</t>
  </si>
  <si>
    <t>825,00 m²</t>
  </si>
  <si>
    <t>Gaśnice-2 szt.GP2AB, 1 szt. GP6ABC. Kraty w oknach w niektórych pomieszczeniach</t>
  </si>
  <si>
    <t xml:space="preserve">przeciwpożarowe / zgodna z przepisami     przeciwkradzieżowe/ pracownia komputerowa oraz sekratariat kraty w oknach, </t>
  </si>
  <si>
    <t>Gaśnica - 3 szt</t>
  </si>
  <si>
    <t>Gaśnica - 1 szt.</t>
  </si>
  <si>
    <t>Gaśnica-1szt. GP 6 ABC</t>
  </si>
  <si>
    <t xml:space="preserve">przeciwpożarowe / zgodna z przepisami; przeciwkradzieżowe /pracownia komputerowa w piwnicy; okratowane okna i drzwi; drzwi wejściowe podwójne; zamek patentowy , gasnica - 6 szt.         </t>
  </si>
  <si>
    <t>Gaśnice ABC - 4 szt. Hydranty - 2 szt.</t>
  </si>
  <si>
    <t>nie posiada</t>
  </si>
  <si>
    <t>Gaśnice ABC - 4 szt. .</t>
  </si>
  <si>
    <t xml:space="preserve">ściany fundamentowe murowane z cegły pełnej,betonowe,żelbetonowe.ściany zewnętrzne-murowane z cegły ceramicznej,kratówki,ściany warstwowe gazobeton,ściany wewnętrzne murowane z cegły ceramicznej,wapienno-piaskowej,kratówki </t>
  </si>
  <si>
    <t>Ściany fundamentowe-murowane z cegły pełnej,betonowe,żelbetowe.Ściany zewnętrzne-murowane z cegły ceramicznej,kratówki,ściany z bloczków betonu komórkowego.Ściany wewnętrzne -murowane z cegły ceramicznej,bloczki z betonu komórkowego.</t>
  </si>
  <si>
    <t>Srtropodach wentylowany z płyty stropowej żelbetowej z wymurowany mi ściankami ażurowanymi na których zamontowano płyty korytkowe z ułożoną szlichtą betonową</t>
  </si>
  <si>
    <t xml:space="preserve">Papa na lepiku,papa termozgrzewalna </t>
  </si>
  <si>
    <t>Fundamenty żelbetowe cegła</t>
  </si>
  <si>
    <t>stropy DZ-3 oraz</t>
  </si>
  <si>
    <t>Dach płaski wzmacniany</t>
  </si>
  <si>
    <t>cegła pełna kratówka</t>
  </si>
  <si>
    <t xml:space="preserve">sciany betonowe </t>
  </si>
  <si>
    <t>Stropy DZ - 3</t>
  </si>
  <si>
    <t>dach płaski</t>
  </si>
  <si>
    <t>Fundamet Żelbetowy</t>
  </si>
  <si>
    <t>ściany fundamentowane z cegły</t>
  </si>
  <si>
    <t>stropy drewniane</t>
  </si>
  <si>
    <t>dachówka ceramiczna</t>
  </si>
  <si>
    <t>toalety do remontu  sierpień 2017</t>
  </si>
  <si>
    <t>butla propan - butan - bardzo dobry</t>
  </si>
  <si>
    <t>dostateczny</t>
  </si>
  <si>
    <t>Dostateczny</t>
  </si>
  <si>
    <t>dobtry</t>
  </si>
  <si>
    <t>ok. 0,36 ha</t>
  </si>
  <si>
    <t>131,19 m²</t>
  </si>
  <si>
    <t>1 kondygnacja z piwnicą użytkową</t>
  </si>
  <si>
    <t>odległość od najbliższej rzeki lub innego zbiornika wodnego (proszę podać od czego)</t>
  </si>
  <si>
    <t>Naturalny ciek wodny(potok)oddalony 100 m od budynku</t>
  </si>
  <si>
    <t>rzeka Młynówka 500m</t>
  </si>
  <si>
    <t>Naturalny ciek wodny oddalony około 150 m od budynku</t>
  </si>
  <si>
    <t>rzeka osa niecały kilometr</t>
  </si>
  <si>
    <t>Staw 200 m</t>
  </si>
  <si>
    <t>staw 200 m                       rzeka Wisła 700 m</t>
  </si>
  <si>
    <t>staw 250 m</t>
  </si>
  <si>
    <t>Naruralny ciek wodny9Potok) oddalony 100 m od budynku</t>
  </si>
  <si>
    <t>staw 250 M</t>
  </si>
  <si>
    <t>rzeka Osa niecały kilometr</t>
  </si>
  <si>
    <t>rzeka Osa- niecały kilometr</t>
  </si>
  <si>
    <t>rzeka Osa - niecały kilometr</t>
  </si>
  <si>
    <t>komputer lenowo M55p8804 z klawiaturą i myszą</t>
  </si>
  <si>
    <t>TELEFAX sharp uxp 400 pl</t>
  </si>
  <si>
    <t>DWIE KOLUMNY ALTO TX 12</t>
  </si>
  <si>
    <t>1799,98 ZŁ</t>
  </si>
  <si>
    <t>MIKSER ALTOZMX862 ZEPHYR</t>
  </si>
  <si>
    <t>MIKROFON PROPIDE</t>
  </si>
  <si>
    <t>MIKROFON NOVOX</t>
  </si>
  <si>
    <t>DYSK PRZENOŚNY</t>
  </si>
  <si>
    <t>LAMINATOR</t>
  </si>
  <si>
    <t>Monitor LCD 17"</t>
  </si>
  <si>
    <t>pianino cyfrowe CASIO</t>
  </si>
  <si>
    <t>wieża SONY 2 szt</t>
  </si>
  <si>
    <t>DVD Manta</t>
  </si>
  <si>
    <t>System monitoringu -  kamery wewnątrz</t>
  </si>
  <si>
    <t>Kolumna aktywna + głośniki</t>
  </si>
  <si>
    <t>Komputer TERRA 4GB/SSD</t>
  </si>
  <si>
    <t>Monitor LCD AOC 18,5"</t>
  </si>
  <si>
    <t xml:space="preserve">Tablice interaktywne </t>
  </si>
  <si>
    <t>Elementy mające wpływ na ocenę ryzyka</t>
  </si>
  <si>
    <t>plac zabaw, szatnia, stołówka</t>
  </si>
  <si>
    <t>8510Z</t>
  </si>
  <si>
    <t>przedszkole</t>
  </si>
  <si>
    <t>2. Przedszkole Mały Rudnik</t>
  </si>
  <si>
    <t>Gminne  Przedszkole w Małym Rudniku</t>
  </si>
  <si>
    <t>gaśnice, hydranty</t>
  </si>
  <si>
    <t>plac zabaw, szatnia</t>
  </si>
  <si>
    <t>8520Z</t>
  </si>
  <si>
    <t>publiczna szkoła podstawowa</t>
  </si>
  <si>
    <t>Edukacja</t>
  </si>
  <si>
    <t>szatnia, stołówka</t>
  </si>
  <si>
    <t>Monitor Philips</t>
  </si>
  <si>
    <t>Komputery DELL poleasingowe</t>
  </si>
  <si>
    <t>Komputer Lenovo</t>
  </si>
  <si>
    <t>lokal mieszkalny</t>
  </si>
  <si>
    <t>wykup 2016 r.</t>
  </si>
  <si>
    <t>G-dz, ul. Głowackiego9/49</t>
  </si>
  <si>
    <t>Defibrylator z elektrodami</t>
  </si>
  <si>
    <t>Forti Gate -92 D Hardware</t>
  </si>
  <si>
    <t>Kserokopiarka Ricoh MP 4000</t>
  </si>
  <si>
    <t>centrala telefoniczna</t>
  </si>
  <si>
    <t>-</t>
  </si>
  <si>
    <t>150EW</t>
  </si>
  <si>
    <t>ZCFB61LMXG2646195</t>
  </si>
  <si>
    <t>CGR02292</t>
  </si>
  <si>
    <t>specjalny pożarniczy</t>
  </si>
  <si>
    <t>24.08.2016</t>
  </si>
  <si>
    <t>24.08.2017</t>
  </si>
  <si>
    <t>23.08.2020</t>
  </si>
  <si>
    <t>29.02.2018</t>
  </si>
  <si>
    <t>28.02.2021</t>
  </si>
  <si>
    <t>17.01.2018</t>
  </si>
  <si>
    <t>16.01.2021</t>
  </si>
  <si>
    <t>10.01.2018</t>
  </si>
  <si>
    <t>09.01.2021</t>
  </si>
  <si>
    <t>26.01.2018</t>
  </si>
  <si>
    <t>25.01.2021</t>
  </si>
  <si>
    <t>13.07.2018</t>
  </si>
  <si>
    <t>12.07.2021</t>
  </si>
  <si>
    <t>30.03.2018</t>
  </si>
  <si>
    <t>29.03.2021</t>
  </si>
  <si>
    <t>01.12.2017</t>
  </si>
  <si>
    <t>30.11.2020</t>
  </si>
  <si>
    <t>01.01.2018</t>
  </si>
  <si>
    <t>31.12.2021</t>
  </si>
  <si>
    <t>23.01.2018</t>
  </si>
  <si>
    <t>22.01.2021</t>
  </si>
  <si>
    <t>11.12.2017</t>
  </si>
  <si>
    <t>10.12.2020</t>
  </si>
  <si>
    <t>20.02.2018</t>
  </si>
  <si>
    <t>19.02.2021</t>
  </si>
  <si>
    <t>01.04.2018</t>
  </si>
  <si>
    <t>31.03.2021</t>
  </si>
  <si>
    <t>TAK</t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</si>
  <si>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stacjonarnego</t>
    </r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</si>
  <si>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przenośnego</t>
    </r>
    <r>
      <rPr>
        <b/>
        <i/>
        <sz val="10"/>
        <rFont val="Arial"/>
        <family val="2"/>
        <charset val="238"/>
      </rPr>
      <t xml:space="preserve"> </t>
    </r>
  </si>
  <si>
    <t>wartość odtworzeniowa 2017</t>
  </si>
  <si>
    <t>wodomistrz. - stodoła</t>
  </si>
  <si>
    <t>wodomistrz. - mieszkalny</t>
  </si>
  <si>
    <t>Okres ubezpieczenia OC i NW - 3 okresy roczne</t>
  </si>
  <si>
    <t>Okres ubezpieczenia AC i KR- 3 okresy roczne</t>
  </si>
  <si>
    <t xml:space="preserve"> urządzenie wielofunkcyjne BROTHER DCP-1622WE</t>
  </si>
  <si>
    <t>Mały Rudnik</t>
  </si>
  <si>
    <t>przeciwpożarowe zgodne z pprzepisami</t>
  </si>
  <si>
    <t>Liczba uczniów</t>
  </si>
  <si>
    <t>2. Referat Oświaty</t>
  </si>
  <si>
    <t>Strop- DZ, kryty papą</t>
  </si>
  <si>
    <t>Mokre 115</t>
  </si>
  <si>
    <t>ośrodek opieki zdrowotnej</t>
  </si>
  <si>
    <t>ośrodek opieki zdrowotnej + 2 mieszkania</t>
  </si>
  <si>
    <t>Piaski 19</t>
  </si>
  <si>
    <t>Mały Rudnik 51</t>
  </si>
  <si>
    <t>30 m²</t>
  </si>
  <si>
    <t>430,20 m²</t>
  </si>
  <si>
    <t>35 m²</t>
  </si>
  <si>
    <t>173,7 m²</t>
  </si>
  <si>
    <t>261 m²</t>
  </si>
  <si>
    <t>210,4 m²</t>
  </si>
  <si>
    <t>108 m²</t>
  </si>
  <si>
    <t>150 m²</t>
  </si>
  <si>
    <t>90 m²</t>
  </si>
  <si>
    <t>32 m²</t>
  </si>
  <si>
    <t>141,01 m²</t>
  </si>
  <si>
    <t>416,1 m²</t>
  </si>
  <si>
    <t>87,4 m²</t>
  </si>
  <si>
    <t>309 m²</t>
  </si>
  <si>
    <t>134 m²</t>
  </si>
  <si>
    <t xml:space="preserve"> 128,65 m²</t>
  </si>
  <si>
    <t>188,90 m²</t>
  </si>
  <si>
    <t>171,6 m²</t>
  </si>
  <si>
    <t>126 m²</t>
  </si>
  <si>
    <t>255,73 m²</t>
  </si>
  <si>
    <t>295,67 m²</t>
  </si>
  <si>
    <t>40 m²</t>
  </si>
  <si>
    <t>94,29 m²</t>
  </si>
  <si>
    <t>133 m3</t>
  </si>
  <si>
    <t>28 m²</t>
  </si>
  <si>
    <t>181,15 m²</t>
  </si>
  <si>
    <t>265,63 m²</t>
  </si>
  <si>
    <t>175,7 m²</t>
  </si>
  <si>
    <t>Cegła</t>
  </si>
  <si>
    <t>Kryty Eternitem</t>
  </si>
  <si>
    <t>Cegłą</t>
  </si>
  <si>
    <t>Drewno</t>
  </si>
  <si>
    <t>Kryty Papą</t>
  </si>
  <si>
    <t>Stropodach</t>
  </si>
  <si>
    <t>Kryty Karpiówką</t>
  </si>
  <si>
    <t>Dachówka Ceramiczna</t>
  </si>
  <si>
    <t>Cegła Pełna</t>
  </si>
  <si>
    <t>Cegła Czerwona Pełna</t>
  </si>
  <si>
    <t>ściany murowane z cegły ceramicznej</t>
  </si>
  <si>
    <t xml:space="preserve"> ściany murowane z cegły ceramicznej</t>
  </si>
  <si>
    <t>obiekt wykonany w technologii tradycyjnej</t>
  </si>
  <si>
    <t>Konstrukcja Drewniana i Dach Pokryty Blacho-dachówką</t>
  </si>
  <si>
    <t>Mokre 114</t>
  </si>
  <si>
    <t>Wałdowo Szl. 47</t>
  </si>
  <si>
    <t>Węgrowo 63</t>
  </si>
  <si>
    <t>Stary Folwark 4B</t>
  </si>
  <si>
    <t>Kobylanka 10</t>
  </si>
  <si>
    <t>Gogolin 4</t>
  </si>
  <si>
    <t>Budynek Gimnazjum w Sztynwagu</t>
  </si>
  <si>
    <t>przeciwpożarowe zgodne z przepisami</t>
  </si>
  <si>
    <t>blachodachówka</t>
  </si>
  <si>
    <t>Dach w kiształcie łuku z blachy</t>
  </si>
  <si>
    <t>żelbeton</t>
  </si>
  <si>
    <t>hala sportowa  w Rudzie</t>
  </si>
  <si>
    <t>WD WD40eFRTX 4TB WD Red 64 MN- dysk twardy</t>
  </si>
  <si>
    <t>Synology RS 2416 RP+ dysk twardy</t>
  </si>
  <si>
    <t>notebook Asus</t>
  </si>
  <si>
    <t>NOTEBoOK LENOWO</t>
  </si>
  <si>
    <t>GMINA GRUDZIĄDZ szkodowość 17.07.2014-29.05.2017 r.</t>
  </si>
  <si>
    <t>DATA SZKODY</t>
  </si>
  <si>
    <t>PRZYCZYNA</t>
  </si>
  <si>
    <t>STATUS</t>
  </si>
  <si>
    <t>WYPLACONO</t>
  </si>
  <si>
    <t>AKTUALNA REZERWA BRUTTO</t>
  </si>
  <si>
    <t>Zamknięta - Wypłacona</t>
  </si>
  <si>
    <t>szkoda osobowa, złamanie kciuka</t>
  </si>
  <si>
    <t>W likwidacji</t>
  </si>
  <si>
    <t>kradzież, znak drogowy</t>
  </si>
  <si>
    <t>przepięcie, wyposażenie</t>
  </si>
  <si>
    <t>dewastacja</t>
  </si>
  <si>
    <t>Ponownie otwarta</t>
  </si>
  <si>
    <t>RAZEM:</t>
  </si>
  <si>
    <t xml:space="preserve"> nienależyte administrowanie drogami publicznymi</t>
  </si>
  <si>
    <t xml:space="preserve"> dewastacja</t>
  </si>
  <si>
    <t>nienależyte administrowanie drogami publicznymi</t>
  </si>
  <si>
    <t xml:space="preserve"> trwały uszczerbek</t>
  </si>
  <si>
    <t xml:space="preserve"> nieszczęśliwy wypadek lub nagłe zachorowanie</t>
  </si>
  <si>
    <t>stłuczenie</t>
  </si>
  <si>
    <t xml:space="preserve"> niewłaściwe działanie człowieka</t>
  </si>
  <si>
    <t>niewłaściwe działanie człowieka</t>
  </si>
  <si>
    <t>niewłaściwie prowadzona działalność</t>
  </si>
  <si>
    <t>Suma ubezpieczenia (wartość pojazdu + wyposażenia z VAT)</t>
  </si>
  <si>
    <t>wartość pojazdu bez wyposażenia z VAT</t>
  </si>
  <si>
    <t>wyposażenie dodatkowe z VAT</t>
  </si>
  <si>
    <t>drewniany kryty eternitem</t>
  </si>
  <si>
    <t xml:space="preserve">dach dwuspadowy konstrukcja drewniana w stanie dobrym </t>
  </si>
  <si>
    <t>stan dobry</t>
  </si>
  <si>
    <t xml:space="preserve">częściowo drewniana </t>
  </si>
  <si>
    <t>stam dobry</t>
  </si>
  <si>
    <t>dostateczna</t>
  </si>
  <si>
    <t>drewniana stan zadowalający</t>
  </si>
  <si>
    <t>sprawna</t>
  </si>
  <si>
    <t>remizo - świetlica</t>
  </si>
  <si>
    <t xml:space="preserve">sprawna </t>
  </si>
  <si>
    <t>dobre</t>
  </si>
  <si>
    <t xml:space="preserve">nie </t>
  </si>
  <si>
    <t>dora</t>
  </si>
  <si>
    <t>remiza</t>
  </si>
  <si>
    <t>cegła</t>
  </si>
  <si>
    <t>stropodach żelbetowy</t>
  </si>
  <si>
    <t>kryty papą</t>
  </si>
  <si>
    <t>badzo dobra</t>
  </si>
  <si>
    <t>garaż</t>
  </si>
  <si>
    <t>płyta żelbetowa</t>
  </si>
  <si>
    <t>żelbet</t>
  </si>
  <si>
    <t>papa</t>
  </si>
  <si>
    <t>cegła pełna /pustak ceramiczny</t>
  </si>
  <si>
    <t>styropapa</t>
  </si>
  <si>
    <t>bardzo dobrz</t>
  </si>
  <si>
    <t>Świerkocin 38</t>
  </si>
  <si>
    <t>Pustak żużlowy</t>
  </si>
  <si>
    <t>brewniany</t>
  </si>
  <si>
    <t>cześciowo</t>
  </si>
  <si>
    <t xml:space="preserve"> brak</t>
  </si>
  <si>
    <t>Zakurzewo 15</t>
  </si>
  <si>
    <t xml:space="preserve">Zakurzewo </t>
  </si>
  <si>
    <t>St. Folwark 24</t>
  </si>
  <si>
    <t>W. Wełcz 22</t>
  </si>
  <si>
    <t xml:space="preserve">Mokre </t>
  </si>
  <si>
    <t>stropodach</t>
  </si>
  <si>
    <t>drewniany</t>
  </si>
  <si>
    <t xml:space="preserve">kryty papą </t>
  </si>
  <si>
    <t>eternit</t>
  </si>
  <si>
    <t>żelbetowy</t>
  </si>
  <si>
    <t xml:space="preserve">stropodach kryty papa </t>
  </si>
  <si>
    <t>OSP+ lokale mieszkalne</t>
  </si>
  <si>
    <t>412,92 m2</t>
  </si>
  <si>
    <t>drewniane</t>
  </si>
  <si>
    <t xml:space="preserve">świetlica + mieszkanie </t>
  </si>
  <si>
    <t xml:space="preserve">bardzo dobr </t>
  </si>
  <si>
    <t>bardzo dobr</t>
  </si>
  <si>
    <t>ściany drewniane konstrukcja szkieletowa</t>
  </si>
  <si>
    <t>gont</t>
  </si>
  <si>
    <t xml:space="preserve">Węgrowo </t>
  </si>
  <si>
    <t>gazobeton</t>
  </si>
  <si>
    <t>gont bitumiczny</t>
  </si>
  <si>
    <t xml:space="preserve">dschówka ceramiczna </t>
  </si>
  <si>
    <t>2+ poddasze nie urzytkowe</t>
  </si>
  <si>
    <t>porotherm</t>
  </si>
  <si>
    <t>częsciowo</t>
  </si>
  <si>
    <t>dachówka Ceramiczna</t>
  </si>
  <si>
    <t xml:space="preserve">świeytlica+  mieszkanie </t>
  </si>
  <si>
    <t>działalość edukacyjna</t>
  </si>
  <si>
    <t>drewnisne</t>
  </si>
  <si>
    <t>ściany z porothermu</t>
  </si>
  <si>
    <t>Tabela nr 3 - Wykaz sprzętu elektronicznego w Gminie Grudziądz na koniec kwietnia 2017</t>
  </si>
  <si>
    <t>CG41050</t>
  </si>
  <si>
    <t>Ubezpieczony</t>
  </si>
  <si>
    <t>OSP PIASKI</t>
  </si>
  <si>
    <t>OSP DUSOCIN</t>
  </si>
  <si>
    <t>OSP WIELKI WEŁCZ</t>
  </si>
  <si>
    <t>OSP RUDA</t>
  </si>
  <si>
    <t>OSP SZYNYCH</t>
  </si>
  <si>
    <t>przebieg w km</t>
  </si>
  <si>
    <t>320.16</t>
  </si>
  <si>
    <t>konstrukcja szkieletowa</t>
  </si>
  <si>
    <t>drewno</t>
  </si>
  <si>
    <t>zewnętrzna winda dla niepełnosprawnych 40 996,89</t>
  </si>
  <si>
    <t>place zabaw, solary, winda</t>
  </si>
  <si>
    <t>iphone 7*2</t>
  </si>
  <si>
    <t>Samsung Galaxy A5*18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</si>
</sst>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  <numFmt numFmtId="166" formatCode="_-* #,##0.00&quot; zł&quot;_-;\-* #,##0.00&quot; zł&quot;_-;_-* \-??&quot; zł&quot;_-;_-@_-"/>
    <numFmt numFmtId="167" formatCode="&quot; &quot;#,##0.00&quot; zł &quot;;&quot;-&quot;#,##0.00&quot; zł &quot;;&quot; -&quot;#&quot; zł &quot;;@&quot; &quot;"/>
    <numFmt numFmtId="168" formatCode="d&quot;.&quot;mm&quot;.&quot;yyyy"/>
    <numFmt numFmtId="169" formatCode="[$-415]General"/>
    <numFmt numFmtId="170" formatCode="#,##0.00&quot; zł&quot;;[Red]\-#,##0.00&quot; zł&quot;"/>
    <numFmt numFmtId="171" formatCode="#,##0.00&quot; &quot;[$zł]"/>
    <numFmt numFmtId="172" formatCode="yy\-m\-d&quot; &quot;hh&quot;:&quot;mm"/>
  </numFmts>
  <fonts count="36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color indexed="60"/>
      <name val="Arial"/>
      <family val="2"/>
      <charset val="238"/>
    </font>
    <font>
      <sz val="8"/>
      <name val="Verdana"/>
      <family val="2"/>
      <charset val="238"/>
    </font>
    <font>
      <sz val="10"/>
      <color theme="1"/>
      <name val="Arial1"/>
      <charset val="238"/>
    </font>
    <font>
      <sz val="10"/>
      <color theme="1"/>
      <name val="Arial"/>
      <family val="2"/>
      <charset val="238"/>
    </font>
    <font>
      <sz val="10"/>
      <color theme="1"/>
      <name val="Arial2"/>
      <charset val="238"/>
    </font>
    <font>
      <b/>
      <sz val="8"/>
      <name val="Verdana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i/>
      <u/>
      <sz val="10"/>
      <name val="Arial"/>
      <family val="2"/>
      <charset val="238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i/>
      <sz val="18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9" fontId="19" fillId="0" borderId="0"/>
    <xf numFmtId="167" fontId="20" fillId="0" borderId="0"/>
    <xf numFmtId="0" fontId="15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289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165" fontId="2" fillId="0" borderId="0" xfId="0" applyNumberFormat="1" applyFont="1" applyFill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/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2" fillId="0" borderId="0" xfId="6" applyFont="1"/>
    <xf numFmtId="44" fontId="2" fillId="6" borderId="1" xfId="6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44" fontId="3" fillId="0" borderId="0" xfId="6" applyFont="1" applyAlignment="1"/>
    <xf numFmtId="44" fontId="2" fillId="0" borderId="0" xfId="6" applyFont="1" applyAlignment="1">
      <alignment wrapText="1"/>
    </xf>
    <xf numFmtId="44" fontId="3" fillId="3" borderId="1" xfId="6" applyFont="1" applyFill="1" applyBorder="1" applyAlignment="1">
      <alignment wrapText="1"/>
    </xf>
    <xf numFmtId="44" fontId="2" fillId="0" borderId="0" xfId="6" applyFont="1" applyAlignment="1"/>
    <xf numFmtId="0" fontId="2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44" fontId="2" fillId="0" borderId="1" xfId="6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4" fontId="2" fillId="0" borderId="0" xfId="6" applyFont="1" applyFill="1" applyAlignment="1">
      <alignment horizontal="center" vertical="center"/>
    </xf>
    <xf numFmtId="44" fontId="2" fillId="6" borderId="1" xfId="6" applyFont="1" applyFill="1" applyBorder="1" applyAlignment="1">
      <alignment horizontal="center" vertical="center"/>
    </xf>
    <xf numFmtId="44" fontId="2" fillId="0" borderId="0" xfId="6" applyFont="1" applyFill="1" applyAlignment="1">
      <alignment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quotePrefix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14" fontId="18" fillId="4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44" fontId="3" fillId="0" borderId="1" xfId="0" applyNumberFormat="1" applyFont="1" applyBorder="1"/>
    <xf numFmtId="0" fontId="5" fillId="0" borderId="0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14" fontId="18" fillId="4" borderId="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6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44" fontId="3" fillId="6" borderId="1" xfId="6" applyFont="1" applyFill="1" applyBorder="1" applyAlignment="1">
      <alignment horizontal="left" vertical="center" wrapText="1"/>
    </xf>
    <xf numFmtId="44" fontId="3" fillId="6" borderId="1" xfId="6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4" fontId="2" fillId="0" borderId="1" xfId="6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8" fontId="2" fillId="7" borderId="1" xfId="0" applyNumberFormat="1" applyFont="1" applyFill="1" applyBorder="1" applyAlignment="1">
      <alignment vertical="center" wrapText="1"/>
    </xf>
    <xf numFmtId="44" fontId="3" fillId="7" borderId="1" xfId="0" applyNumberFormat="1" applyFont="1" applyFill="1" applyBorder="1" applyAlignment="1">
      <alignment vertical="center" wrapText="1"/>
    </xf>
    <xf numFmtId="0" fontId="2" fillId="7" borderId="1" xfId="0" quotePrefix="1" applyFont="1" applyFill="1" applyBorder="1" applyAlignment="1">
      <alignment horizontal="center" vertical="center"/>
    </xf>
    <xf numFmtId="0" fontId="2" fillId="7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right" vertical="center" wrapText="1"/>
    </xf>
    <xf numFmtId="44" fontId="2" fillId="0" borderId="1" xfId="6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8" fontId="3" fillId="0" borderId="1" xfId="6" applyNumberFormat="1" applyFont="1" applyFill="1" applyBorder="1" applyAlignment="1">
      <alignment vertical="center" wrapText="1"/>
    </xf>
    <xf numFmtId="44" fontId="3" fillId="0" borderId="0" xfId="0" applyNumberFormat="1" applyFont="1"/>
    <xf numFmtId="44" fontId="2" fillId="0" borderId="1" xfId="0" applyNumberFormat="1" applyFont="1" applyFill="1" applyBorder="1" applyAlignment="1">
      <alignment vertical="center" wrapText="1"/>
    </xf>
    <xf numFmtId="44" fontId="3" fillId="0" borderId="1" xfId="6" applyFont="1" applyFill="1" applyBorder="1" applyAlignment="1">
      <alignment vertical="center" wrapText="1"/>
    </xf>
    <xf numFmtId="44" fontId="2" fillId="0" borderId="1" xfId="6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left" vertical="center" wrapText="1"/>
    </xf>
    <xf numFmtId="170" fontId="2" fillId="0" borderId="7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right" vertical="center" wrapText="1"/>
    </xf>
    <xf numFmtId="166" fontId="2" fillId="0" borderId="7" xfId="0" applyNumberFormat="1" applyFont="1" applyFill="1" applyBorder="1" applyAlignment="1">
      <alignment horizontal="right" vertical="center" wrapText="1"/>
    </xf>
    <xf numFmtId="44" fontId="2" fillId="0" borderId="7" xfId="6" applyFont="1" applyFill="1" applyBorder="1" applyAlignment="1" applyProtection="1">
      <alignment vertical="center" wrapText="1"/>
    </xf>
    <xf numFmtId="44" fontId="2" fillId="0" borderId="7" xfId="0" applyNumberFormat="1" applyFont="1" applyFill="1" applyBorder="1" applyAlignment="1">
      <alignment horizontal="right" vertical="center" wrapText="1"/>
    </xf>
    <xf numFmtId="44" fontId="2" fillId="0" borderId="7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 wrapText="1"/>
    </xf>
    <xf numFmtId="44" fontId="2" fillId="0" borderId="1" xfId="6" applyNumberFormat="1" applyFont="1" applyFill="1" applyBorder="1" applyAlignment="1">
      <alignment vertical="center" wrapText="1"/>
    </xf>
    <xf numFmtId="166" fontId="2" fillId="0" borderId="7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6" applyFont="1" applyBorder="1" applyAlignment="1">
      <alignment vertical="center" wrapText="1"/>
    </xf>
    <xf numFmtId="44" fontId="2" fillId="0" borderId="1" xfId="6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8" fontId="2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8" fontId="2" fillId="0" borderId="1" xfId="6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44" fontId="2" fillId="0" borderId="4" xfId="6" applyFont="1" applyFill="1" applyBorder="1" applyAlignment="1">
      <alignment vertical="center" wrapText="1"/>
    </xf>
    <xf numFmtId="44" fontId="2" fillId="0" borderId="5" xfId="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70" fontId="2" fillId="0" borderId="7" xfId="6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>
      <alignment vertical="center"/>
    </xf>
    <xf numFmtId="8" fontId="2" fillId="0" borderId="1" xfId="0" applyNumberFormat="1" applyFont="1" applyBorder="1" applyAlignment="1">
      <alignment horizontal="right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8" fontId="2" fillId="0" borderId="0" xfId="0" applyNumberFormat="1" applyFont="1" applyFill="1"/>
    <xf numFmtId="44" fontId="2" fillId="0" borderId="0" xfId="0" applyNumberFormat="1" applyFont="1" applyFill="1"/>
    <xf numFmtId="0" fontId="2" fillId="0" borderId="0" xfId="0" applyNumberFormat="1" applyFont="1" applyFill="1"/>
    <xf numFmtId="0" fontId="3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4" fontId="2" fillId="7" borderId="1" xfId="6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171" fontId="30" fillId="0" borderId="30" xfId="0" applyNumberFormat="1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172" fontId="31" fillId="0" borderId="31" xfId="0" applyNumberFormat="1" applyFont="1" applyBorder="1" applyAlignment="1">
      <alignment horizontal="center" vertical="center" wrapText="1"/>
    </xf>
    <xf numFmtId="171" fontId="31" fillId="0" borderId="31" xfId="0" applyNumberFormat="1" applyFont="1" applyBorder="1" applyAlignment="1">
      <alignment horizontal="center" vertical="center" wrapText="1"/>
    </xf>
    <xf numFmtId="171" fontId="0" fillId="0" borderId="0" xfId="0" applyNumberFormat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171" fontId="32" fillId="0" borderId="31" xfId="0" applyNumberFormat="1" applyFont="1" applyBorder="1" applyAlignment="1">
      <alignment horizontal="center" vertical="center"/>
    </xf>
    <xf numFmtId="44" fontId="18" fillId="7" borderId="10" xfId="6" applyFont="1" applyFill="1" applyBorder="1" applyAlignment="1">
      <alignment horizontal="center" vertical="center" wrapText="1"/>
    </xf>
    <xf numFmtId="44" fontId="18" fillId="7" borderId="1" xfId="6" applyFont="1" applyFill="1" applyBorder="1" applyAlignment="1">
      <alignment horizontal="center" vertical="center" wrapText="1"/>
    </xf>
    <xf numFmtId="44" fontId="18" fillId="7" borderId="10" xfId="6" applyFont="1" applyFill="1" applyBorder="1" applyAlignment="1">
      <alignment horizontal="center" vertical="center"/>
    </xf>
    <xf numFmtId="44" fontId="18" fillId="7" borderId="1" xfId="6" applyFont="1" applyFill="1" applyBorder="1" applyAlignment="1">
      <alignment horizontal="center" vertical="center"/>
    </xf>
    <xf numFmtId="44" fontId="3" fillId="0" borderId="33" xfId="6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168" fontId="20" fillId="0" borderId="34" xfId="0" applyNumberFormat="1" applyFont="1" applyFill="1" applyBorder="1" applyAlignment="1">
      <alignment horizontal="center" vertical="center" wrapText="1"/>
    </xf>
    <xf numFmtId="44" fontId="21" fillId="0" borderId="34" xfId="6" applyFont="1" applyFill="1" applyBorder="1" applyAlignment="1" applyProtection="1">
      <alignment horizontal="center" vertical="center"/>
    </xf>
    <xf numFmtId="0" fontId="18" fillId="4" borderId="36" xfId="0" applyFont="1" applyFill="1" applyBorder="1" applyAlignment="1">
      <alignment horizontal="center" vertical="center" wrapText="1"/>
    </xf>
    <xf numFmtId="44" fontId="2" fillId="0" borderId="3" xfId="6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44" fontId="0" fillId="0" borderId="35" xfId="6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4" fontId="2" fillId="7" borderId="1" xfId="6" applyFont="1" applyFill="1" applyBorder="1" applyAlignment="1">
      <alignment horizontal="center" vertical="center" wrapText="1"/>
    </xf>
    <xf numFmtId="0" fontId="33" fillId="7" borderId="12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/>
    </xf>
    <xf numFmtId="44" fontId="33" fillId="7" borderId="10" xfId="6" applyFont="1" applyFill="1" applyBorder="1" applyAlignment="1">
      <alignment horizontal="center" vertical="center" wrapText="1"/>
    </xf>
    <xf numFmtId="44" fontId="33" fillId="7" borderId="4" xfId="6" applyFont="1" applyFill="1" applyBorder="1" applyAlignment="1">
      <alignment horizontal="center" vertical="center"/>
    </xf>
    <xf numFmtId="14" fontId="33" fillId="4" borderId="1" xfId="0" applyNumberFormat="1" applyFont="1" applyFill="1" applyBorder="1" applyAlignment="1">
      <alignment horizontal="center" vertical="center" wrapText="1"/>
    </xf>
    <xf numFmtId="14" fontId="33" fillId="4" borderId="5" xfId="0" applyNumberFormat="1" applyFont="1" applyFill="1" applyBorder="1" applyAlignment="1">
      <alignment horizontal="center" vertical="center" wrapText="1"/>
    </xf>
    <xf numFmtId="0" fontId="33" fillId="7" borderId="0" xfId="0" applyFont="1" applyFill="1" applyAlignment="1">
      <alignment horizontal="center" vertical="center"/>
    </xf>
    <xf numFmtId="0" fontId="33" fillId="7" borderId="3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0" xfId="4" applyFont="1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164" fontId="20" fillId="7" borderId="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/>
    </xf>
    <xf numFmtId="44" fontId="20" fillId="7" borderId="1" xfId="6" applyFont="1" applyFill="1" applyBorder="1" applyAlignment="1">
      <alignment horizontal="center" vertical="center"/>
    </xf>
    <xf numFmtId="44" fontId="20" fillId="7" borderId="1" xfId="6" applyFont="1" applyFill="1" applyBorder="1" applyAlignment="1">
      <alignment horizontal="center" vertical="center" wrapText="1"/>
    </xf>
    <xf numFmtId="0" fontId="20" fillId="7" borderId="0" xfId="0" applyFont="1" applyFill="1" applyAlignment="1">
      <alignment vertical="center"/>
    </xf>
    <xf numFmtId="0" fontId="2" fillId="11" borderId="1" xfId="0" applyFont="1" applyFill="1" applyBorder="1" applyAlignment="1">
      <alignment vertical="center" wrapText="1"/>
    </xf>
    <xf numFmtId="1" fontId="2" fillId="11" borderId="1" xfId="0" applyNumberFormat="1" applyFont="1" applyFill="1" applyBorder="1" applyAlignment="1">
      <alignment horizontal="center" vertical="center" wrapText="1"/>
    </xf>
    <xf numFmtId="44" fontId="2" fillId="7" borderId="1" xfId="6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right" vertical="center" wrapText="1"/>
    </xf>
    <xf numFmtId="4" fontId="2" fillId="7" borderId="1" xfId="0" applyNumberFormat="1" applyFont="1" applyFill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44" fontId="3" fillId="7" borderId="1" xfId="6" applyFont="1" applyFill="1" applyBorder="1" applyAlignment="1">
      <alignment vertical="center"/>
    </xf>
    <xf numFmtId="44" fontId="3" fillId="7" borderId="1" xfId="6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 wrapText="1"/>
    </xf>
    <xf numFmtId="44" fontId="3" fillId="7" borderId="1" xfId="6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44" fontId="2" fillId="7" borderId="1" xfId="0" applyNumberFormat="1" applyFont="1" applyFill="1" applyBorder="1" applyAlignment="1">
      <alignment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/>
    <xf numFmtId="0" fontId="23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/>
    </xf>
    <xf numFmtId="16" fontId="2" fillId="7" borderId="1" xfId="0" applyNumberFormat="1" applyFont="1" applyFill="1" applyBorder="1" applyAlignment="1">
      <alignment horizontal="center" vertical="center"/>
    </xf>
    <xf numFmtId="44" fontId="2" fillId="0" borderId="1" xfId="6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0" xfId="0" applyFont="1" applyFill="1"/>
    <xf numFmtId="44" fontId="3" fillId="0" borderId="1" xfId="6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4" fontId="35" fillId="10" borderId="38" xfId="6" applyFont="1" applyFill="1" applyBorder="1" applyAlignment="1">
      <alignment horizontal="center" vertical="center"/>
    </xf>
    <xf numFmtId="44" fontId="35" fillId="10" borderId="39" xfId="6" applyFont="1" applyFill="1" applyBorder="1" applyAlignment="1">
      <alignment horizontal="center" vertical="center"/>
    </xf>
    <xf numFmtId="0" fontId="35" fillId="3" borderId="17" xfId="0" applyFont="1" applyFill="1" applyBorder="1" applyAlignment="1">
      <alignment horizontal="center" vertical="center"/>
    </xf>
    <xf numFmtId="0" fontId="35" fillId="3" borderId="18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left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4" fontId="3" fillId="0" borderId="24" xfId="6" applyFont="1" applyFill="1" applyBorder="1" applyAlignment="1">
      <alignment horizontal="center" vertical="center" wrapText="1"/>
    </xf>
    <xf numFmtId="44" fontId="3" fillId="0" borderId="32" xfId="6" applyFont="1" applyFill="1" applyBorder="1" applyAlignment="1">
      <alignment horizontal="center" vertical="center" wrapText="1"/>
    </xf>
    <xf numFmtId="44" fontId="3" fillId="0" borderId="16" xfId="6" applyFont="1" applyFill="1" applyBorder="1" applyAlignment="1">
      <alignment horizontal="center" vertical="center" wrapText="1"/>
    </xf>
    <xf numFmtId="44" fontId="3" fillId="0" borderId="18" xfId="6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center" vertical="center"/>
    </xf>
  </cellXfs>
  <cellStyles count="8">
    <cellStyle name="Excel Built-in Normal" xfId="1"/>
    <cellStyle name="Excel_BuiltIn_Currency" xfId="2"/>
    <cellStyle name="Normalny" xfId="0" builtinId="0"/>
    <cellStyle name="Normalny 2" xfId="3"/>
    <cellStyle name="Normalny 3" xfId="4"/>
    <cellStyle name="Normalny_Zeszyt1" xfId="5"/>
    <cellStyle name="Walutowy" xfId="6" builtinId="4"/>
    <cellStyle name="Walutowy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J13"/>
  <sheetViews>
    <sheetView tabSelected="1" view="pageBreakPreview" zoomScale="80" zoomScaleNormal="120" zoomScaleSheetLayoutView="80" workbookViewId="0">
      <selection activeCell="O7" sqref="O7"/>
    </sheetView>
  </sheetViews>
  <sheetFormatPr defaultRowHeight="12.75"/>
  <cols>
    <col min="1" max="1" width="5.42578125" customWidth="1"/>
    <col min="2" max="2" width="23.7109375" customWidth="1"/>
    <col min="3" max="3" width="18.7109375" style="31" customWidth="1"/>
    <col min="4" max="4" width="14.5703125" style="31" customWidth="1"/>
    <col min="5" max="5" width="14.42578125" style="31" customWidth="1"/>
    <col min="6" max="6" width="7.140625" style="31" customWidth="1"/>
    <col min="7" max="7" width="22.42578125" style="31" customWidth="1"/>
    <col min="8" max="8" width="20.85546875" style="31" customWidth="1"/>
    <col min="9" max="9" width="8.85546875" style="31" customWidth="1"/>
    <col min="10" max="10" width="8.7109375" style="31" customWidth="1"/>
  </cols>
  <sheetData>
    <row r="1" spans="1:10">
      <c r="A1" s="16" t="s">
        <v>66</v>
      </c>
      <c r="I1" s="32"/>
    </row>
    <row r="3" spans="1:10" ht="39" customHeight="1">
      <c r="A3" s="29" t="s">
        <v>3</v>
      </c>
      <c r="B3" s="29" t="s">
        <v>4</v>
      </c>
      <c r="C3" s="29" t="s">
        <v>62</v>
      </c>
      <c r="D3" s="29" t="s">
        <v>5</v>
      </c>
      <c r="E3" s="29" t="s">
        <v>6</v>
      </c>
      <c r="F3" s="29" t="s">
        <v>1</v>
      </c>
      <c r="G3" s="30" t="s">
        <v>35</v>
      </c>
      <c r="H3" s="30" t="s">
        <v>463</v>
      </c>
      <c r="I3" s="30" t="s">
        <v>7</v>
      </c>
      <c r="J3" s="30" t="s">
        <v>528</v>
      </c>
    </row>
    <row r="4" spans="1:10" s="10" customFormat="1" ht="45.75" customHeight="1">
      <c r="A4" s="2">
        <v>1</v>
      </c>
      <c r="B4" s="2" t="s">
        <v>61</v>
      </c>
      <c r="C4" s="57" t="s">
        <v>69</v>
      </c>
      <c r="D4" s="105" t="s">
        <v>67</v>
      </c>
      <c r="E4" s="105" t="s">
        <v>68</v>
      </c>
      <c r="F4" s="58"/>
      <c r="G4" s="106" t="s">
        <v>70</v>
      </c>
      <c r="H4" s="106" t="s">
        <v>694</v>
      </c>
      <c r="I4" s="59">
        <v>65</v>
      </c>
      <c r="J4" s="107"/>
    </row>
    <row r="5" spans="1:10" s="10" customFormat="1" ht="33.75" customHeight="1">
      <c r="A5" s="2">
        <v>2</v>
      </c>
      <c r="B5" s="2" t="s">
        <v>200</v>
      </c>
      <c r="C5" s="57" t="s">
        <v>201</v>
      </c>
      <c r="D5" s="105" t="s">
        <v>202</v>
      </c>
      <c r="E5" s="105">
        <v>53148200024</v>
      </c>
      <c r="F5" s="58"/>
      <c r="G5" s="106"/>
      <c r="H5" s="106"/>
      <c r="I5" s="59">
        <v>24</v>
      </c>
      <c r="J5" s="107"/>
    </row>
    <row r="6" spans="1:10" s="10" customFormat="1" ht="72.75" customHeight="1">
      <c r="A6" s="2">
        <v>3</v>
      </c>
      <c r="B6" s="2" t="s">
        <v>213</v>
      </c>
      <c r="C6" s="57" t="s">
        <v>214</v>
      </c>
      <c r="D6" s="105" t="s">
        <v>215</v>
      </c>
      <c r="E6" s="105">
        <v>340339407</v>
      </c>
      <c r="F6" s="58" t="s">
        <v>216</v>
      </c>
      <c r="G6" s="106" t="s">
        <v>217</v>
      </c>
      <c r="H6" s="106" t="s">
        <v>464</v>
      </c>
      <c r="I6" s="59">
        <v>40</v>
      </c>
      <c r="J6" s="59">
        <v>234</v>
      </c>
    </row>
    <row r="7" spans="1:10" s="10" customFormat="1" ht="42" customHeight="1">
      <c r="A7" s="2">
        <v>4</v>
      </c>
      <c r="B7" s="2" t="s">
        <v>227</v>
      </c>
      <c r="C7" s="57" t="s">
        <v>228</v>
      </c>
      <c r="D7" s="105" t="s">
        <v>229</v>
      </c>
      <c r="E7" s="105">
        <v>340486580</v>
      </c>
      <c r="F7" s="58" t="s">
        <v>465</v>
      </c>
      <c r="G7" s="106" t="s">
        <v>466</v>
      </c>
      <c r="H7" s="106" t="s">
        <v>464</v>
      </c>
      <c r="I7" s="59">
        <v>9</v>
      </c>
      <c r="J7" s="59">
        <v>50</v>
      </c>
    </row>
    <row r="8" spans="1:10" s="10" customFormat="1" ht="30.75" customHeight="1">
      <c r="A8" s="2">
        <v>5</v>
      </c>
      <c r="B8" s="2" t="s">
        <v>236</v>
      </c>
      <c r="C8" s="57" t="s">
        <v>237</v>
      </c>
      <c r="D8" s="59" t="s">
        <v>238</v>
      </c>
      <c r="E8" s="60" t="s">
        <v>250</v>
      </c>
      <c r="F8" s="58" t="s">
        <v>239</v>
      </c>
      <c r="G8" s="106" t="s">
        <v>240</v>
      </c>
      <c r="H8" s="106" t="s">
        <v>464</v>
      </c>
      <c r="I8" s="59">
        <v>15</v>
      </c>
      <c r="J8" s="59">
        <v>61</v>
      </c>
    </row>
    <row r="9" spans="1:10" s="10" customFormat="1" ht="45" customHeight="1">
      <c r="A9" s="2">
        <v>6</v>
      </c>
      <c r="B9" s="2" t="s">
        <v>247</v>
      </c>
      <c r="C9" s="57" t="s">
        <v>248</v>
      </c>
      <c r="D9" s="59" t="s">
        <v>249</v>
      </c>
      <c r="E9" s="60" t="s">
        <v>251</v>
      </c>
      <c r="F9" s="58" t="s">
        <v>252</v>
      </c>
      <c r="G9" s="106" t="s">
        <v>240</v>
      </c>
      <c r="H9" s="106"/>
      <c r="I9" s="59">
        <v>25</v>
      </c>
      <c r="J9" s="59">
        <v>146</v>
      </c>
    </row>
    <row r="10" spans="1:10" s="10" customFormat="1" ht="33" customHeight="1">
      <c r="A10" s="2">
        <v>7</v>
      </c>
      <c r="B10" s="2" t="s">
        <v>257</v>
      </c>
      <c r="C10" s="57" t="s">
        <v>258</v>
      </c>
      <c r="D10" s="59" t="s">
        <v>259</v>
      </c>
      <c r="E10" s="60" t="s">
        <v>260</v>
      </c>
      <c r="F10" s="58" t="s">
        <v>471</v>
      </c>
      <c r="G10" s="106" t="s">
        <v>472</v>
      </c>
      <c r="H10" s="58" t="s">
        <v>470</v>
      </c>
      <c r="I10" s="59">
        <v>14</v>
      </c>
      <c r="J10" s="59">
        <v>60</v>
      </c>
    </row>
    <row r="11" spans="1:10" s="10" customFormat="1" ht="32.25" customHeight="1">
      <c r="A11" s="2">
        <v>8</v>
      </c>
      <c r="B11" s="2" t="s">
        <v>267</v>
      </c>
      <c r="C11" s="57" t="s">
        <v>268</v>
      </c>
      <c r="D11" s="59" t="s">
        <v>269</v>
      </c>
      <c r="E11" s="60" t="s">
        <v>270</v>
      </c>
      <c r="F11" s="58" t="s">
        <v>271</v>
      </c>
      <c r="G11" s="58" t="s">
        <v>272</v>
      </c>
      <c r="H11" s="58" t="s">
        <v>470</v>
      </c>
      <c r="I11" s="59">
        <v>28</v>
      </c>
      <c r="J11" s="59">
        <v>179</v>
      </c>
    </row>
    <row r="12" spans="1:10" s="10" customFormat="1" ht="55.5" customHeight="1">
      <c r="A12" s="2">
        <v>9</v>
      </c>
      <c r="B12" s="2" t="s">
        <v>281</v>
      </c>
      <c r="C12" s="57" t="s">
        <v>282</v>
      </c>
      <c r="D12" s="59" t="s">
        <v>283</v>
      </c>
      <c r="E12" s="60">
        <v>340339471</v>
      </c>
      <c r="F12" s="58"/>
      <c r="G12" s="58" t="s">
        <v>473</v>
      </c>
      <c r="H12" s="106" t="s">
        <v>464</v>
      </c>
      <c r="I12" s="59">
        <v>32</v>
      </c>
      <c r="J12" s="59">
        <v>260</v>
      </c>
    </row>
    <row r="13" spans="1:10" s="10" customFormat="1" ht="31.5" customHeight="1">
      <c r="A13" s="2">
        <v>10</v>
      </c>
      <c r="B13" s="2" t="s">
        <v>304</v>
      </c>
      <c r="C13" s="57" t="s">
        <v>305</v>
      </c>
      <c r="D13" s="59" t="s">
        <v>306</v>
      </c>
      <c r="E13" s="60">
        <v>340339465</v>
      </c>
      <c r="F13" s="58" t="s">
        <v>307</v>
      </c>
      <c r="G13" s="106" t="s">
        <v>272</v>
      </c>
      <c r="H13" s="106" t="s">
        <v>474</v>
      </c>
      <c r="I13" s="59">
        <v>26</v>
      </c>
      <c r="J13" s="59">
        <v>204</v>
      </c>
    </row>
  </sheetData>
  <phoneticPr fontId="9" type="noConversion"/>
  <printOptions horizontalCentered="1"/>
  <pageMargins left="0.59055118110236227" right="0.39370078740157483" top="0.59055118110236227" bottom="0.59055118110236227" header="0.51181102362204722" footer="0.51181102362204722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3"/>
  <sheetViews>
    <sheetView view="pageBreakPreview" zoomScale="60" zoomScaleNormal="60" workbookViewId="0">
      <selection activeCell="M137" sqref="M137"/>
    </sheetView>
  </sheetViews>
  <sheetFormatPr defaultRowHeight="12.75"/>
  <cols>
    <col min="1" max="1" width="4.28515625" style="10" customWidth="1"/>
    <col min="2" max="2" width="24.140625" style="47" customWidth="1"/>
    <col min="3" max="3" width="19.140625" style="12" customWidth="1"/>
    <col min="4" max="4" width="12.28515625" style="48" customWidth="1"/>
    <col min="5" max="5" width="14.85546875" style="48" customWidth="1"/>
    <col min="6" max="6" width="14.42578125" style="12" customWidth="1"/>
    <col min="7" max="7" width="11.28515625" style="51" customWidth="1"/>
    <col min="8" max="8" width="17.28515625" style="33" bestFit="1" customWidth="1"/>
    <col min="9" max="9" width="19.42578125" style="54" customWidth="1"/>
    <col min="10" max="10" width="36.28515625" style="36" customWidth="1"/>
    <col min="11" max="11" width="16.5703125" style="36" customWidth="1"/>
    <col min="12" max="12" width="4.28515625" style="10" customWidth="1"/>
    <col min="13" max="13" width="29.28515625" style="49" customWidth="1"/>
    <col min="14" max="14" width="17" style="49" customWidth="1"/>
    <col min="15" max="15" width="18.140625" style="49" customWidth="1"/>
    <col min="16" max="16" width="16.42578125" style="49" customWidth="1"/>
    <col min="17" max="17" width="11.7109375" style="49" customWidth="1"/>
    <col min="18" max="18" width="11" style="49" customWidth="1"/>
    <col min="19" max="19" width="11.5703125" style="51" customWidth="1"/>
    <col min="20" max="21" width="11" style="51" customWidth="1"/>
    <col min="22" max="22" width="13.140625" style="51" customWidth="1"/>
    <col min="23" max="23" width="12.7109375" style="51" customWidth="1"/>
    <col min="24" max="24" width="11.28515625" style="51" customWidth="1"/>
    <col min="25" max="25" width="13.42578125" style="51" customWidth="1"/>
  </cols>
  <sheetData>
    <row r="1" spans="1:25">
      <c r="A1" s="16" t="s">
        <v>71</v>
      </c>
      <c r="F1" s="23"/>
      <c r="L1" s="16" t="s">
        <v>284</v>
      </c>
    </row>
    <row r="2" spans="1:25" s="31" customFormat="1" ht="62.25" customHeight="1">
      <c r="A2" s="246" t="s">
        <v>36</v>
      </c>
      <c r="B2" s="246" t="s">
        <v>37</v>
      </c>
      <c r="C2" s="246" t="s">
        <v>38</v>
      </c>
      <c r="D2" s="246" t="s">
        <v>39</v>
      </c>
      <c r="E2" s="246" t="s">
        <v>40</v>
      </c>
      <c r="F2" s="246" t="s">
        <v>41</v>
      </c>
      <c r="G2" s="246" t="s">
        <v>43</v>
      </c>
      <c r="H2" s="245" t="s">
        <v>65</v>
      </c>
      <c r="I2" s="245" t="s">
        <v>520</v>
      </c>
      <c r="J2" s="246" t="s">
        <v>64</v>
      </c>
      <c r="K2" s="246" t="s">
        <v>8</v>
      </c>
      <c r="L2" s="246" t="s">
        <v>36</v>
      </c>
      <c r="M2" s="248" t="s">
        <v>42</v>
      </c>
      <c r="N2" s="248"/>
      <c r="O2" s="248"/>
      <c r="P2" s="247" t="s">
        <v>432</v>
      </c>
      <c r="Q2" s="246" t="s">
        <v>56</v>
      </c>
      <c r="R2" s="246"/>
      <c r="S2" s="246"/>
      <c r="T2" s="246"/>
      <c r="U2" s="246"/>
      <c r="V2" s="246"/>
      <c r="W2" s="246" t="s">
        <v>44</v>
      </c>
      <c r="X2" s="246" t="s">
        <v>45</v>
      </c>
      <c r="Y2" s="246" t="s">
        <v>46</v>
      </c>
    </row>
    <row r="3" spans="1:25" s="31" customFormat="1" ht="62.25" customHeight="1">
      <c r="A3" s="246"/>
      <c r="B3" s="246"/>
      <c r="C3" s="246"/>
      <c r="D3" s="246"/>
      <c r="E3" s="246"/>
      <c r="F3" s="246"/>
      <c r="G3" s="246"/>
      <c r="H3" s="245"/>
      <c r="I3" s="245"/>
      <c r="J3" s="246"/>
      <c r="K3" s="246"/>
      <c r="L3" s="246"/>
      <c r="M3" s="215" t="s">
        <v>47</v>
      </c>
      <c r="N3" s="215" t="s">
        <v>48</v>
      </c>
      <c r="O3" s="215" t="s">
        <v>49</v>
      </c>
      <c r="P3" s="247"/>
      <c r="Q3" s="213" t="s">
        <v>50</v>
      </c>
      <c r="R3" s="213" t="s">
        <v>51</v>
      </c>
      <c r="S3" s="213" t="s">
        <v>52</v>
      </c>
      <c r="T3" s="213" t="s">
        <v>53</v>
      </c>
      <c r="U3" s="213" t="s">
        <v>54</v>
      </c>
      <c r="V3" s="213" t="s">
        <v>55</v>
      </c>
      <c r="W3" s="246"/>
      <c r="X3" s="246"/>
      <c r="Y3" s="246"/>
    </row>
    <row r="4" spans="1:25" ht="21.75" customHeight="1">
      <c r="A4" s="254" t="s">
        <v>63</v>
      </c>
      <c r="B4" s="254"/>
      <c r="C4" s="254"/>
      <c r="D4" s="254"/>
      <c r="E4" s="254"/>
      <c r="F4" s="44"/>
      <c r="G4" s="52"/>
      <c r="H4" s="34"/>
      <c r="I4" s="55"/>
      <c r="J4" s="45"/>
      <c r="K4" s="45"/>
      <c r="L4" s="254" t="s">
        <v>63</v>
      </c>
      <c r="M4" s="254"/>
      <c r="N4" s="254"/>
      <c r="O4" s="254"/>
      <c r="P4" s="214"/>
      <c r="Q4" s="44"/>
      <c r="R4" s="44"/>
      <c r="S4" s="52"/>
      <c r="T4" s="52"/>
      <c r="U4" s="52"/>
      <c r="V4" s="52"/>
      <c r="W4" s="52"/>
      <c r="X4" s="52"/>
      <c r="Y4" s="52"/>
    </row>
    <row r="5" spans="1:25" s="212" customFormat="1" ht="30" customHeight="1">
      <c r="A5" s="168">
        <v>1</v>
      </c>
      <c r="B5" s="81" t="s">
        <v>72</v>
      </c>
      <c r="C5" s="57" t="s">
        <v>72</v>
      </c>
      <c r="D5" s="194" t="s">
        <v>220</v>
      </c>
      <c r="E5" s="194"/>
      <c r="F5" s="59">
        <v>1905</v>
      </c>
      <c r="G5" s="57" t="s">
        <v>537</v>
      </c>
      <c r="H5" s="167"/>
      <c r="I5" s="195">
        <v>1224000</v>
      </c>
      <c r="J5" s="57"/>
      <c r="K5" s="57" t="s">
        <v>107</v>
      </c>
      <c r="L5" s="168">
        <v>1</v>
      </c>
      <c r="M5" s="57" t="s">
        <v>566</v>
      </c>
      <c r="N5" s="57" t="s">
        <v>564</v>
      </c>
      <c r="O5" s="57" t="s">
        <v>620</v>
      </c>
      <c r="P5" s="57"/>
      <c r="Q5" s="57" t="s">
        <v>621</v>
      </c>
      <c r="R5" s="57" t="s">
        <v>622</v>
      </c>
      <c r="S5" s="57" t="s">
        <v>280</v>
      </c>
      <c r="T5" s="57" t="s">
        <v>623</v>
      </c>
      <c r="U5" s="57" t="s">
        <v>280</v>
      </c>
      <c r="V5" s="57" t="s">
        <v>624</v>
      </c>
      <c r="W5" s="57">
        <v>1</v>
      </c>
      <c r="X5" s="57" t="s">
        <v>396</v>
      </c>
      <c r="Y5" s="57" t="s">
        <v>219</v>
      </c>
    </row>
    <row r="6" spans="1:25" s="212" customFormat="1" ht="30" customHeight="1">
      <c r="A6" s="168">
        <v>2</v>
      </c>
      <c r="B6" s="81" t="s">
        <v>72</v>
      </c>
      <c r="C6" s="57" t="s">
        <v>72</v>
      </c>
      <c r="D6" s="194" t="s">
        <v>220</v>
      </c>
      <c r="E6" s="194"/>
      <c r="F6" s="59">
        <v>1935</v>
      </c>
      <c r="G6" s="57" t="s">
        <v>538</v>
      </c>
      <c r="H6" s="167"/>
      <c r="I6" s="195">
        <v>105000</v>
      </c>
      <c r="J6" s="57"/>
      <c r="K6" s="57" t="s">
        <v>580</v>
      </c>
      <c r="L6" s="168">
        <v>2</v>
      </c>
      <c r="M6" s="57" t="s">
        <v>567</v>
      </c>
      <c r="N6" s="57" t="s">
        <v>567</v>
      </c>
      <c r="O6" s="57" t="s">
        <v>565</v>
      </c>
      <c r="P6" s="57"/>
      <c r="Q6" s="57" t="s">
        <v>625</v>
      </c>
      <c r="R6" s="57" t="s">
        <v>622</v>
      </c>
      <c r="S6" s="57" t="s">
        <v>280</v>
      </c>
      <c r="T6" s="57" t="s">
        <v>626</v>
      </c>
      <c r="U6" s="57" t="s">
        <v>280</v>
      </c>
      <c r="V6" s="57" t="s">
        <v>627</v>
      </c>
      <c r="W6" s="57">
        <v>1</v>
      </c>
      <c r="X6" s="57" t="s">
        <v>219</v>
      </c>
      <c r="Y6" s="57" t="s">
        <v>219</v>
      </c>
    </row>
    <row r="7" spans="1:25" s="212" customFormat="1" ht="30" customHeight="1">
      <c r="A7" s="168">
        <v>3</v>
      </c>
      <c r="B7" s="81" t="s">
        <v>72</v>
      </c>
      <c r="C7" s="57"/>
      <c r="D7" s="194" t="s">
        <v>220</v>
      </c>
      <c r="E7" s="194"/>
      <c r="F7" s="59">
        <v>1911</v>
      </c>
      <c r="G7" s="57" t="s">
        <v>539</v>
      </c>
      <c r="H7" s="167"/>
      <c r="I7" s="195">
        <v>494000</v>
      </c>
      <c r="J7" s="57"/>
      <c r="K7" s="57" t="s">
        <v>110</v>
      </c>
      <c r="L7" s="168">
        <v>3</v>
      </c>
      <c r="M7" s="57" t="s">
        <v>567</v>
      </c>
      <c r="N7" s="57" t="s">
        <v>567</v>
      </c>
      <c r="O7" s="57" t="s">
        <v>568</v>
      </c>
      <c r="P7" s="57"/>
      <c r="Q7" s="57"/>
      <c r="R7" s="57"/>
      <c r="S7" s="57"/>
      <c r="T7" s="57"/>
      <c r="U7" s="57"/>
      <c r="V7" s="57"/>
      <c r="W7" s="57"/>
      <c r="X7" s="57"/>
      <c r="Y7" s="57"/>
    </row>
    <row r="8" spans="1:25" s="212" customFormat="1" ht="30" customHeight="1">
      <c r="A8" s="168">
        <v>4</v>
      </c>
      <c r="B8" s="81" t="s">
        <v>74</v>
      </c>
      <c r="C8" s="57" t="s">
        <v>628</v>
      </c>
      <c r="D8" s="194" t="s">
        <v>220</v>
      </c>
      <c r="E8" s="194" t="s">
        <v>219</v>
      </c>
      <c r="F8" s="59">
        <v>1949</v>
      </c>
      <c r="G8" s="57" t="s">
        <v>540</v>
      </c>
      <c r="H8" s="167"/>
      <c r="I8" s="195">
        <v>614000</v>
      </c>
      <c r="J8" s="57"/>
      <c r="K8" s="57" t="s">
        <v>111</v>
      </c>
      <c r="L8" s="168">
        <v>4</v>
      </c>
      <c r="M8" s="57" t="s">
        <v>564</v>
      </c>
      <c r="N8" s="57" t="s">
        <v>564</v>
      </c>
      <c r="O8" s="57" t="s">
        <v>568</v>
      </c>
      <c r="P8" s="57"/>
      <c r="Q8" s="57" t="s">
        <v>369</v>
      </c>
      <c r="R8" s="57" t="s">
        <v>362</v>
      </c>
      <c r="S8" s="57" t="s">
        <v>369</v>
      </c>
      <c r="T8" s="57" t="s">
        <v>362</v>
      </c>
      <c r="U8" s="57" t="s">
        <v>280</v>
      </c>
      <c r="V8" s="57" t="s">
        <v>629</v>
      </c>
      <c r="W8" s="57">
        <v>1</v>
      </c>
      <c r="X8" s="57" t="s">
        <v>219</v>
      </c>
      <c r="Y8" s="57" t="s">
        <v>219</v>
      </c>
    </row>
    <row r="9" spans="1:25" s="212" customFormat="1" ht="30" customHeight="1">
      <c r="A9" s="168">
        <v>5</v>
      </c>
      <c r="B9" s="81" t="s">
        <v>74</v>
      </c>
      <c r="C9" s="57" t="s">
        <v>628</v>
      </c>
      <c r="D9" s="194" t="s">
        <v>220</v>
      </c>
      <c r="E9" s="194" t="s">
        <v>219</v>
      </c>
      <c r="F9" s="59">
        <v>1958</v>
      </c>
      <c r="G9" s="57" t="s">
        <v>541</v>
      </c>
      <c r="H9" s="167"/>
      <c r="I9" s="195">
        <v>495000</v>
      </c>
      <c r="J9" s="57"/>
      <c r="K9" s="57" t="s">
        <v>112</v>
      </c>
      <c r="L9" s="168">
        <v>5</v>
      </c>
      <c r="M9" s="57" t="s">
        <v>564</v>
      </c>
      <c r="N9" s="57" t="s">
        <v>566</v>
      </c>
      <c r="O9" s="57" t="s">
        <v>568</v>
      </c>
      <c r="P9" s="57"/>
      <c r="Q9" s="57" t="s">
        <v>630</v>
      </c>
      <c r="R9" s="57" t="s">
        <v>369</v>
      </c>
      <c r="S9" s="57" t="s">
        <v>630</v>
      </c>
      <c r="T9" s="57" t="s">
        <v>630</v>
      </c>
      <c r="U9" s="57" t="s">
        <v>280</v>
      </c>
      <c r="V9" s="57" t="s">
        <v>629</v>
      </c>
      <c r="W9" s="57">
        <v>1</v>
      </c>
      <c r="X9" s="57" t="s">
        <v>219</v>
      </c>
      <c r="Y9" s="57" t="s">
        <v>219</v>
      </c>
    </row>
    <row r="10" spans="1:25" s="212" customFormat="1" ht="30" customHeight="1">
      <c r="A10" s="168">
        <v>6</v>
      </c>
      <c r="B10" s="81" t="s">
        <v>74</v>
      </c>
      <c r="C10" s="57" t="s">
        <v>628</v>
      </c>
      <c r="D10" s="194" t="s">
        <v>220</v>
      </c>
      <c r="E10" s="194" t="s">
        <v>631</v>
      </c>
      <c r="F10" s="59">
        <v>1979</v>
      </c>
      <c r="G10" s="57" t="s">
        <v>542</v>
      </c>
      <c r="H10" s="167"/>
      <c r="I10" s="195">
        <v>254000</v>
      </c>
      <c r="J10" s="57"/>
      <c r="K10" s="57" t="s">
        <v>113</v>
      </c>
      <c r="L10" s="168">
        <v>6</v>
      </c>
      <c r="M10" s="57" t="s">
        <v>564</v>
      </c>
      <c r="N10" s="57" t="s">
        <v>569</v>
      </c>
      <c r="O10" s="57" t="s">
        <v>568</v>
      </c>
      <c r="P10" s="57"/>
      <c r="Q10" s="57" t="s">
        <v>369</v>
      </c>
      <c r="R10" s="57" t="s">
        <v>369</v>
      </c>
      <c r="S10" s="57" t="s">
        <v>369</v>
      </c>
      <c r="T10" s="57" t="s">
        <v>359</v>
      </c>
      <c r="U10" s="57" t="s">
        <v>280</v>
      </c>
      <c r="V10" s="57" t="s">
        <v>629</v>
      </c>
      <c r="W10" s="57">
        <v>1</v>
      </c>
      <c r="X10" s="57" t="s">
        <v>219</v>
      </c>
      <c r="Y10" s="57" t="s">
        <v>219</v>
      </c>
    </row>
    <row r="11" spans="1:25" s="212" customFormat="1" ht="30" customHeight="1">
      <c r="A11" s="168">
        <v>7</v>
      </c>
      <c r="B11" s="81" t="s">
        <v>72</v>
      </c>
      <c r="C11" s="57"/>
      <c r="D11" s="194" t="s">
        <v>220</v>
      </c>
      <c r="E11" s="194"/>
      <c r="F11" s="59">
        <v>1913</v>
      </c>
      <c r="G11" s="57" t="s">
        <v>543</v>
      </c>
      <c r="H11" s="167"/>
      <c r="I11" s="195">
        <v>427000</v>
      </c>
      <c r="J11" s="57"/>
      <c r="K11" s="57" t="s">
        <v>108</v>
      </c>
      <c r="L11" s="168">
        <v>7</v>
      </c>
      <c r="M11" s="57" t="s">
        <v>564</v>
      </c>
      <c r="N11" s="57" t="s">
        <v>656</v>
      </c>
      <c r="O11" s="57" t="s">
        <v>565</v>
      </c>
      <c r="P11" s="57"/>
      <c r="Q11" s="57" t="s">
        <v>362</v>
      </c>
      <c r="R11" s="57" t="s">
        <v>362</v>
      </c>
      <c r="S11" s="57" t="s">
        <v>280</v>
      </c>
      <c r="T11" s="57" t="s">
        <v>280</v>
      </c>
      <c r="U11" s="57" t="s">
        <v>280</v>
      </c>
      <c r="V11" s="57" t="s">
        <v>280</v>
      </c>
      <c r="W11" s="57">
        <v>1</v>
      </c>
      <c r="X11" s="57" t="s">
        <v>219</v>
      </c>
      <c r="Y11" s="57" t="s">
        <v>219</v>
      </c>
    </row>
    <row r="12" spans="1:25" s="212" customFormat="1" ht="30" customHeight="1">
      <c r="A12" s="168">
        <v>8</v>
      </c>
      <c r="B12" s="81" t="s">
        <v>75</v>
      </c>
      <c r="C12" s="57"/>
      <c r="D12" s="194" t="s">
        <v>220</v>
      </c>
      <c r="E12" s="194"/>
      <c r="F12" s="59">
        <v>1989</v>
      </c>
      <c r="G12" s="57"/>
      <c r="H12" s="167">
        <v>3860.06</v>
      </c>
      <c r="I12" s="195"/>
      <c r="J12" s="59"/>
      <c r="K12" s="57" t="s">
        <v>112</v>
      </c>
      <c r="L12" s="168">
        <v>8</v>
      </c>
      <c r="M12" s="57" t="s">
        <v>634</v>
      </c>
      <c r="N12" s="57" t="s">
        <v>640</v>
      </c>
      <c r="O12" s="57" t="s">
        <v>641</v>
      </c>
      <c r="P12" s="57"/>
      <c r="Q12" s="57" t="s">
        <v>632</v>
      </c>
      <c r="R12" s="57" t="s">
        <v>280</v>
      </c>
      <c r="S12" s="57" t="s">
        <v>280</v>
      </c>
      <c r="T12" s="57" t="s">
        <v>280</v>
      </c>
      <c r="U12" s="57" t="s">
        <v>280</v>
      </c>
      <c r="V12" s="57" t="s">
        <v>280</v>
      </c>
      <c r="W12" s="57">
        <v>1</v>
      </c>
      <c r="X12" s="57" t="s">
        <v>219</v>
      </c>
      <c r="Y12" s="57" t="s">
        <v>219</v>
      </c>
    </row>
    <row r="13" spans="1:25" s="212" customFormat="1" ht="30" customHeight="1">
      <c r="A13" s="168">
        <v>9</v>
      </c>
      <c r="B13" s="81" t="s">
        <v>76</v>
      </c>
      <c r="C13" s="57"/>
      <c r="D13" s="194" t="s">
        <v>220</v>
      </c>
      <c r="E13" s="194"/>
      <c r="F13" s="59">
        <v>1910</v>
      </c>
      <c r="G13" s="57" t="s">
        <v>544</v>
      </c>
      <c r="H13" s="167"/>
      <c r="I13" s="195">
        <v>186000</v>
      </c>
      <c r="J13" s="59"/>
      <c r="K13" s="57" t="s">
        <v>113</v>
      </c>
      <c r="L13" s="168">
        <v>9</v>
      </c>
      <c r="M13" s="57" t="s">
        <v>566</v>
      </c>
      <c r="N13" s="57" t="s">
        <v>564</v>
      </c>
      <c r="O13" s="57" t="s">
        <v>568</v>
      </c>
      <c r="P13" s="57"/>
      <c r="Q13" s="57" t="s">
        <v>369</v>
      </c>
      <c r="R13" s="57" t="s">
        <v>362</v>
      </c>
      <c r="S13" s="57" t="s">
        <v>280</v>
      </c>
      <c r="T13" s="57" t="s">
        <v>362</v>
      </c>
      <c r="U13" s="57" t="s">
        <v>280</v>
      </c>
      <c r="V13" s="57" t="s">
        <v>362</v>
      </c>
      <c r="W13" s="57">
        <v>1</v>
      </c>
      <c r="X13" s="57" t="s">
        <v>219</v>
      </c>
      <c r="Y13" s="57" t="s">
        <v>219</v>
      </c>
    </row>
    <row r="14" spans="1:25" s="212" customFormat="1" ht="30" customHeight="1">
      <c r="A14" s="168">
        <v>10</v>
      </c>
      <c r="B14" s="81" t="s">
        <v>77</v>
      </c>
      <c r="C14" s="57" t="s">
        <v>633</v>
      </c>
      <c r="D14" s="194" t="s">
        <v>220</v>
      </c>
      <c r="E14" s="194"/>
      <c r="F14" s="59">
        <v>1969</v>
      </c>
      <c r="G14" s="57" t="s">
        <v>545</v>
      </c>
      <c r="H14" s="167"/>
      <c r="I14" s="195">
        <v>87000</v>
      </c>
      <c r="J14" s="59"/>
      <c r="K14" s="57" t="s">
        <v>108</v>
      </c>
      <c r="L14" s="168">
        <v>10</v>
      </c>
      <c r="M14" s="57" t="s">
        <v>634</v>
      </c>
      <c r="N14" s="57" t="s">
        <v>635</v>
      </c>
      <c r="O14" s="57" t="s">
        <v>636</v>
      </c>
      <c r="P14" s="57"/>
      <c r="Q14" s="57" t="s">
        <v>637</v>
      </c>
      <c r="R14" s="57" t="s">
        <v>369</v>
      </c>
      <c r="S14" s="57" t="s">
        <v>362</v>
      </c>
      <c r="T14" s="57" t="s">
        <v>362</v>
      </c>
      <c r="U14" s="57" t="s">
        <v>280</v>
      </c>
      <c r="V14" s="57" t="s">
        <v>627</v>
      </c>
      <c r="W14" s="57">
        <v>1</v>
      </c>
      <c r="X14" s="57" t="s">
        <v>219</v>
      </c>
      <c r="Y14" s="57" t="s">
        <v>631</v>
      </c>
    </row>
    <row r="15" spans="1:25" s="212" customFormat="1" ht="30" customHeight="1">
      <c r="A15" s="168">
        <v>11</v>
      </c>
      <c r="B15" s="81" t="s">
        <v>78</v>
      </c>
      <c r="C15" s="57" t="s">
        <v>638</v>
      </c>
      <c r="D15" s="194" t="s">
        <v>220</v>
      </c>
      <c r="E15" s="194"/>
      <c r="F15" s="59">
        <v>1976</v>
      </c>
      <c r="G15" s="57" t="s">
        <v>546</v>
      </c>
      <c r="H15" s="167"/>
      <c r="I15" s="195">
        <v>292000</v>
      </c>
      <c r="J15" s="59"/>
      <c r="K15" s="57" t="s">
        <v>114</v>
      </c>
      <c r="L15" s="168">
        <v>11</v>
      </c>
      <c r="M15" s="57" t="s">
        <v>639</v>
      </c>
      <c r="N15" s="57" t="s">
        <v>640</v>
      </c>
      <c r="O15" s="57" t="s">
        <v>641</v>
      </c>
      <c r="P15" s="57"/>
      <c r="Q15" s="57" t="s">
        <v>359</v>
      </c>
      <c r="R15" s="57" t="s">
        <v>359</v>
      </c>
      <c r="S15" s="57" t="s">
        <v>280</v>
      </c>
      <c r="T15" s="57" t="s">
        <v>362</v>
      </c>
      <c r="U15" s="57" t="s">
        <v>280</v>
      </c>
      <c r="V15" s="57" t="s">
        <v>627</v>
      </c>
      <c r="W15" s="57">
        <v>1</v>
      </c>
      <c r="X15" s="57" t="s">
        <v>219</v>
      </c>
      <c r="Y15" s="57" t="s">
        <v>219</v>
      </c>
    </row>
    <row r="16" spans="1:25" s="212" customFormat="1" ht="30" customHeight="1">
      <c r="A16" s="168">
        <v>12</v>
      </c>
      <c r="B16" s="81" t="s">
        <v>79</v>
      </c>
      <c r="C16" s="57"/>
      <c r="D16" s="194" t="s">
        <v>220</v>
      </c>
      <c r="E16" s="194"/>
      <c r="F16" s="59">
        <v>1974</v>
      </c>
      <c r="G16" s="57" t="s">
        <v>547</v>
      </c>
      <c r="H16" s="167"/>
      <c r="I16" s="195">
        <v>1143000</v>
      </c>
      <c r="J16" s="59"/>
      <c r="K16" s="57" t="s">
        <v>114</v>
      </c>
      <c r="L16" s="168">
        <v>12</v>
      </c>
      <c r="M16" s="57" t="s">
        <v>642</v>
      </c>
      <c r="N16" s="57" t="s">
        <v>640</v>
      </c>
      <c r="O16" s="57" t="s">
        <v>643</v>
      </c>
      <c r="P16" s="57"/>
      <c r="Q16" s="57" t="s">
        <v>369</v>
      </c>
      <c r="R16" s="57" t="s">
        <v>369</v>
      </c>
      <c r="S16" s="57" t="s">
        <v>644</v>
      </c>
      <c r="T16" s="57" t="s">
        <v>369</v>
      </c>
      <c r="U16" s="57" t="s">
        <v>280</v>
      </c>
      <c r="V16" s="57" t="s">
        <v>627</v>
      </c>
      <c r="W16" s="57">
        <v>3</v>
      </c>
      <c r="X16" s="57" t="s">
        <v>220</v>
      </c>
      <c r="Y16" s="57" t="s">
        <v>219</v>
      </c>
    </row>
    <row r="17" spans="1:25" s="212" customFormat="1" ht="30" customHeight="1">
      <c r="A17" s="168">
        <v>13</v>
      </c>
      <c r="B17" s="81" t="s">
        <v>72</v>
      </c>
      <c r="C17" s="57"/>
      <c r="D17" s="194" t="s">
        <v>220</v>
      </c>
      <c r="E17" s="194"/>
      <c r="F17" s="59">
        <v>1816</v>
      </c>
      <c r="G17" s="57" t="s">
        <v>548</v>
      </c>
      <c r="H17" s="167"/>
      <c r="I17" s="195">
        <v>249000</v>
      </c>
      <c r="J17" s="59"/>
      <c r="K17" s="57" t="s">
        <v>645</v>
      </c>
      <c r="L17" s="168">
        <v>13</v>
      </c>
      <c r="M17" s="57" t="s">
        <v>646</v>
      </c>
      <c r="N17" s="57" t="s">
        <v>647</v>
      </c>
      <c r="O17" s="57" t="s">
        <v>568</v>
      </c>
      <c r="P17" s="57"/>
      <c r="Q17" s="57" t="s">
        <v>362</v>
      </c>
      <c r="R17" s="57" t="s">
        <v>362</v>
      </c>
      <c r="S17" s="57" t="s">
        <v>644</v>
      </c>
      <c r="T17" s="57" t="s">
        <v>362</v>
      </c>
      <c r="U17" s="57" t="s">
        <v>280</v>
      </c>
      <c r="V17" s="57" t="s">
        <v>627</v>
      </c>
      <c r="W17" s="57">
        <v>2</v>
      </c>
      <c r="X17" s="57" t="s">
        <v>220</v>
      </c>
      <c r="Y17" s="57" t="s">
        <v>219</v>
      </c>
    </row>
    <row r="18" spans="1:25" s="212" customFormat="1" ht="30" customHeight="1">
      <c r="A18" s="168">
        <v>14</v>
      </c>
      <c r="B18" s="81" t="s">
        <v>72</v>
      </c>
      <c r="C18" s="57"/>
      <c r="D18" s="194" t="s">
        <v>220</v>
      </c>
      <c r="E18" s="194"/>
      <c r="F18" s="59">
        <v>1900</v>
      </c>
      <c r="G18" s="57" t="s">
        <v>549</v>
      </c>
      <c r="H18" s="167"/>
      <c r="I18" s="195">
        <v>879000</v>
      </c>
      <c r="J18" s="59"/>
      <c r="K18" s="57" t="s">
        <v>578</v>
      </c>
      <c r="L18" s="168">
        <v>14</v>
      </c>
      <c r="M18" s="57" t="s">
        <v>564</v>
      </c>
      <c r="N18" s="57" t="s">
        <v>564</v>
      </c>
      <c r="O18" s="57" t="s">
        <v>571</v>
      </c>
      <c r="P18" s="57"/>
      <c r="Q18" s="57" t="s">
        <v>362</v>
      </c>
      <c r="R18" s="57" t="s">
        <v>362</v>
      </c>
      <c r="S18" s="57" t="s">
        <v>362</v>
      </c>
      <c r="T18" s="57" t="s">
        <v>362</v>
      </c>
      <c r="U18" s="57" t="s">
        <v>649</v>
      </c>
      <c r="V18" s="57" t="s">
        <v>627</v>
      </c>
      <c r="W18" s="57">
        <v>2</v>
      </c>
      <c r="X18" s="57" t="s">
        <v>396</v>
      </c>
      <c r="Y18" s="57" t="s">
        <v>219</v>
      </c>
    </row>
    <row r="19" spans="1:25" s="212" customFormat="1" ht="30" customHeight="1">
      <c r="A19" s="168">
        <v>15</v>
      </c>
      <c r="B19" s="81" t="s">
        <v>72</v>
      </c>
      <c r="C19" s="57"/>
      <c r="D19" s="194" t="s">
        <v>220</v>
      </c>
      <c r="E19" s="194"/>
      <c r="F19" s="59">
        <v>1900</v>
      </c>
      <c r="G19" s="57" t="s">
        <v>550</v>
      </c>
      <c r="H19" s="167"/>
      <c r="I19" s="195">
        <v>381000</v>
      </c>
      <c r="J19" s="59"/>
      <c r="K19" s="57" t="s">
        <v>116</v>
      </c>
      <c r="L19" s="168">
        <v>15</v>
      </c>
      <c r="M19" s="57" t="s">
        <v>564</v>
      </c>
      <c r="N19" s="57" t="s">
        <v>564</v>
      </c>
      <c r="O19" s="57" t="s">
        <v>568</v>
      </c>
      <c r="P19" s="57"/>
      <c r="Q19" s="57" t="s">
        <v>362</v>
      </c>
      <c r="R19" s="57" t="s">
        <v>362</v>
      </c>
      <c r="S19" s="57" t="s">
        <v>280</v>
      </c>
      <c r="T19" s="57" t="s">
        <v>280</v>
      </c>
      <c r="U19" s="57" t="s">
        <v>280</v>
      </c>
      <c r="V19" s="57" t="s">
        <v>280</v>
      </c>
      <c r="W19" s="57">
        <v>1</v>
      </c>
      <c r="X19" s="57" t="s">
        <v>219</v>
      </c>
      <c r="Y19" s="57" t="s">
        <v>219</v>
      </c>
    </row>
    <row r="20" spans="1:25" s="212" customFormat="1" ht="30" customHeight="1">
      <c r="A20" s="168">
        <v>16</v>
      </c>
      <c r="B20" s="81" t="s">
        <v>521</v>
      </c>
      <c r="C20" s="57"/>
      <c r="D20" s="194" t="s">
        <v>220</v>
      </c>
      <c r="E20" s="194"/>
      <c r="F20" s="59">
        <v>1910</v>
      </c>
      <c r="G20" s="57" t="s">
        <v>536</v>
      </c>
      <c r="H20" s="167"/>
      <c r="I20" s="195">
        <v>47000</v>
      </c>
      <c r="J20" s="59"/>
      <c r="K20" s="57" t="s">
        <v>650</v>
      </c>
      <c r="L20" s="168">
        <v>16</v>
      </c>
      <c r="M20" s="57" t="s">
        <v>567</v>
      </c>
      <c r="N20" s="57" t="s">
        <v>280</v>
      </c>
      <c r="O20" s="57" t="s">
        <v>568</v>
      </c>
      <c r="P20" s="57"/>
      <c r="Q20" s="57" t="s">
        <v>362</v>
      </c>
      <c r="R20" s="57" t="s">
        <v>362</v>
      </c>
      <c r="S20" s="57" t="s">
        <v>280</v>
      </c>
      <c r="T20" s="57" t="s">
        <v>280</v>
      </c>
      <c r="U20" s="57" t="s">
        <v>280</v>
      </c>
      <c r="V20" s="57" t="s">
        <v>280</v>
      </c>
      <c r="W20" s="57">
        <v>1</v>
      </c>
      <c r="X20" s="57" t="s">
        <v>219</v>
      </c>
      <c r="Y20" s="57" t="s">
        <v>219</v>
      </c>
    </row>
    <row r="21" spans="1:25" s="212" customFormat="1" ht="30" customHeight="1">
      <c r="A21" s="168">
        <v>17</v>
      </c>
      <c r="B21" s="81" t="s">
        <v>522</v>
      </c>
      <c r="C21" s="57"/>
      <c r="D21" s="194" t="s">
        <v>220</v>
      </c>
      <c r="E21" s="194"/>
      <c r="F21" s="59">
        <v>1900</v>
      </c>
      <c r="G21" s="57" t="s">
        <v>551</v>
      </c>
      <c r="H21" s="167"/>
      <c r="I21" s="195">
        <v>366000</v>
      </c>
      <c r="J21" s="59"/>
      <c r="K21" s="57" t="s">
        <v>117</v>
      </c>
      <c r="L21" s="168">
        <v>17</v>
      </c>
      <c r="M21" s="57" t="s">
        <v>564</v>
      </c>
      <c r="N21" s="57" t="s">
        <v>567</v>
      </c>
      <c r="O21" s="57" t="s">
        <v>570</v>
      </c>
      <c r="P21" s="57"/>
      <c r="Q21" s="57" t="s">
        <v>362</v>
      </c>
      <c r="R21" s="57" t="s">
        <v>362</v>
      </c>
      <c r="S21" s="57" t="s">
        <v>280</v>
      </c>
      <c r="T21" s="57" t="s">
        <v>280</v>
      </c>
      <c r="U21" s="57" t="s">
        <v>280</v>
      </c>
      <c r="V21" s="57" t="s">
        <v>280</v>
      </c>
      <c r="W21" s="57">
        <v>1</v>
      </c>
      <c r="X21" s="57" t="s">
        <v>219</v>
      </c>
      <c r="Y21" s="57" t="s">
        <v>219</v>
      </c>
    </row>
    <row r="22" spans="1:25" s="212" customFormat="1" ht="30" customHeight="1">
      <c r="A22" s="168">
        <v>18</v>
      </c>
      <c r="B22" s="81" t="s">
        <v>80</v>
      </c>
      <c r="C22" s="57"/>
      <c r="D22" s="194" t="s">
        <v>220</v>
      </c>
      <c r="E22" s="194"/>
      <c r="F22" s="59">
        <v>1910</v>
      </c>
      <c r="G22" s="57" t="s">
        <v>536</v>
      </c>
      <c r="H22" s="167"/>
      <c r="I22" s="195">
        <v>47000</v>
      </c>
      <c r="J22" s="59"/>
      <c r="K22" s="57" t="s">
        <v>651</v>
      </c>
      <c r="L22" s="168">
        <v>18</v>
      </c>
      <c r="M22" s="57" t="s">
        <v>572</v>
      </c>
      <c r="N22" s="57" t="s">
        <v>572</v>
      </c>
      <c r="O22" s="57" t="s">
        <v>568</v>
      </c>
      <c r="P22" s="57"/>
      <c r="Q22" s="57" t="s">
        <v>362</v>
      </c>
      <c r="R22" s="57" t="s">
        <v>362</v>
      </c>
      <c r="S22" s="57" t="s">
        <v>280</v>
      </c>
      <c r="T22" s="57" t="s">
        <v>280</v>
      </c>
      <c r="U22" s="57" t="s">
        <v>280</v>
      </c>
      <c r="V22" s="57" t="s">
        <v>280</v>
      </c>
      <c r="W22" s="57">
        <v>1</v>
      </c>
      <c r="X22" s="57" t="s">
        <v>219</v>
      </c>
      <c r="Y22" s="57" t="s">
        <v>219</v>
      </c>
    </row>
    <row r="23" spans="1:25" s="212" customFormat="1" ht="30" customHeight="1">
      <c r="A23" s="168">
        <v>19</v>
      </c>
      <c r="B23" s="81" t="s">
        <v>72</v>
      </c>
      <c r="C23" s="57"/>
      <c r="D23" s="194" t="s">
        <v>220</v>
      </c>
      <c r="E23" s="194"/>
      <c r="F23" s="59">
        <v>1903</v>
      </c>
      <c r="G23" s="57" t="s">
        <v>552</v>
      </c>
      <c r="H23" s="167"/>
      <c r="I23" s="195">
        <v>538000</v>
      </c>
      <c r="J23" s="59"/>
      <c r="K23" s="57" t="s">
        <v>112</v>
      </c>
      <c r="L23" s="168">
        <v>19</v>
      </c>
      <c r="M23" s="57" t="s">
        <v>564</v>
      </c>
      <c r="N23" s="57" t="s">
        <v>564</v>
      </c>
      <c r="O23" s="57"/>
      <c r="P23" s="57"/>
      <c r="Q23" s="57" t="s">
        <v>362</v>
      </c>
      <c r="R23" s="57" t="s">
        <v>362</v>
      </c>
      <c r="S23" s="57" t="s">
        <v>280</v>
      </c>
      <c r="T23" s="57" t="s">
        <v>280</v>
      </c>
      <c r="U23" s="57" t="s">
        <v>280</v>
      </c>
      <c r="V23" s="57" t="s">
        <v>280</v>
      </c>
      <c r="W23" s="57">
        <v>1</v>
      </c>
      <c r="X23" s="57" t="s">
        <v>219</v>
      </c>
      <c r="Y23" s="57" t="s">
        <v>219</v>
      </c>
    </row>
    <row r="24" spans="1:25" s="212" customFormat="1" ht="30" customHeight="1">
      <c r="A24" s="168">
        <v>20</v>
      </c>
      <c r="B24" s="81" t="s">
        <v>72</v>
      </c>
      <c r="C24" s="57"/>
      <c r="D24" s="194" t="s">
        <v>220</v>
      </c>
      <c r="E24" s="194"/>
      <c r="F24" s="59">
        <v>1905</v>
      </c>
      <c r="G24" s="57" t="s">
        <v>553</v>
      </c>
      <c r="H24" s="167"/>
      <c r="I24" s="195">
        <v>488000</v>
      </c>
      <c r="J24" s="59"/>
      <c r="K24" s="57" t="s">
        <v>652</v>
      </c>
      <c r="L24" s="168">
        <v>20</v>
      </c>
      <c r="M24" s="57" t="s">
        <v>564</v>
      </c>
      <c r="N24" s="57" t="s">
        <v>564</v>
      </c>
      <c r="O24" s="57" t="s">
        <v>568</v>
      </c>
      <c r="P24" s="57"/>
      <c r="Q24" s="57" t="s">
        <v>362</v>
      </c>
      <c r="R24" s="57" t="s">
        <v>362</v>
      </c>
      <c r="S24" s="57" t="s">
        <v>362</v>
      </c>
      <c r="T24" s="57" t="s">
        <v>362</v>
      </c>
      <c r="U24" s="57" t="s">
        <v>280</v>
      </c>
      <c r="V24" s="57" t="s">
        <v>627</v>
      </c>
      <c r="W24" s="57">
        <v>2</v>
      </c>
      <c r="X24" s="57" t="s">
        <v>396</v>
      </c>
      <c r="Y24" s="57" t="s">
        <v>219</v>
      </c>
    </row>
    <row r="25" spans="1:25" s="212" customFormat="1" ht="30" customHeight="1">
      <c r="A25" s="168">
        <v>21</v>
      </c>
      <c r="B25" s="81" t="s">
        <v>72</v>
      </c>
      <c r="C25" s="57"/>
      <c r="D25" s="194" t="s">
        <v>220</v>
      </c>
      <c r="E25" s="194"/>
      <c r="F25" s="59">
        <v>1906</v>
      </c>
      <c r="G25" s="57" t="s">
        <v>554</v>
      </c>
      <c r="H25" s="167"/>
      <c r="I25" s="195">
        <v>359000</v>
      </c>
      <c r="J25" s="59"/>
      <c r="K25" s="57" t="s">
        <v>105</v>
      </c>
      <c r="L25" s="168">
        <v>21</v>
      </c>
      <c r="M25" s="57" t="s">
        <v>564</v>
      </c>
      <c r="N25" s="57" t="s">
        <v>564</v>
      </c>
      <c r="O25" s="57" t="s">
        <v>568</v>
      </c>
      <c r="P25" s="57"/>
      <c r="Q25" s="57" t="s">
        <v>362</v>
      </c>
      <c r="R25" s="57" t="s">
        <v>362</v>
      </c>
      <c r="S25" s="57" t="s">
        <v>280</v>
      </c>
      <c r="T25" s="57" t="s">
        <v>280</v>
      </c>
      <c r="U25" s="57" t="s">
        <v>280</v>
      </c>
      <c r="V25" s="57" t="s">
        <v>280</v>
      </c>
      <c r="W25" s="57">
        <v>1</v>
      </c>
      <c r="X25" s="57" t="s">
        <v>219</v>
      </c>
      <c r="Y25" s="57" t="s">
        <v>219</v>
      </c>
    </row>
    <row r="26" spans="1:25" s="212" customFormat="1" ht="30" customHeight="1">
      <c r="A26" s="168">
        <v>22</v>
      </c>
      <c r="B26" s="81" t="s">
        <v>72</v>
      </c>
      <c r="C26" s="57"/>
      <c r="D26" s="194" t="s">
        <v>220</v>
      </c>
      <c r="E26" s="194"/>
      <c r="F26" s="59">
        <v>1906</v>
      </c>
      <c r="G26" s="57" t="s">
        <v>555</v>
      </c>
      <c r="H26" s="167"/>
      <c r="I26" s="195">
        <v>728000</v>
      </c>
      <c r="J26" s="59"/>
      <c r="K26" s="57" t="s">
        <v>115</v>
      </c>
      <c r="L26" s="168">
        <v>22</v>
      </c>
      <c r="M26" s="57" t="s">
        <v>564</v>
      </c>
      <c r="N26" s="57" t="s">
        <v>564</v>
      </c>
      <c r="O26" s="57" t="s">
        <v>568</v>
      </c>
      <c r="P26" s="57"/>
      <c r="Q26" s="57" t="s">
        <v>362</v>
      </c>
      <c r="R26" s="57" t="s">
        <v>362</v>
      </c>
      <c r="S26" s="57" t="s">
        <v>280</v>
      </c>
      <c r="T26" s="57" t="s">
        <v>280</v>
      </c>
      <c r="U26" s="57" t="s">
        <v>280</v>
      </c>
      <c r="V26" s="57" t="s">
        <v>280</v>
      </c>
      <c r="W26" s="57">
        <v>1</v>
      </c>
      <c r="X26" s="57" t="s">
        <v>219</v>
      </c>
      <c r="Y26" s="57" t="s">
        <v>219</v>
      </c>
    </row>
    <row r="27" spans="1:25" s="212" customFormat="1" ht="30" customHeight="1">
      <c r="A27" s="168">
        <v>23</v>
      </c>
      <c r="B27" s="81" t="s">
        <v>72</v>
      </c>
      <c r="C27" s="57"/>
      <c r="D27" s="194" t="s">
        <v>220</v>
      </c>
      <c r="E27" s="194"/>
      <c r="F27" s="59">
        <v>1908</v>
      </c>
      <c r="G27" s="57" t="s">
        <v>556</v>
      </c>
      <c r="H27" s="167"/>
      <c r="I27" s="195">
        <v>841000</v>
      </c>
      <c r="J27" s="59"/>
      <c r="K27" s="57" t="s">
        <v>111</v>
      </c>
      <c r="L27" s="168">
        <v>23</v>
      </c>
      <c r="M27" s="57" t="s">
        <v>573</v>
      </c>
      <c r="N27" s="57" t="s">
        <v>567</v>
      </c>
      <c r="O27" s="57" t="s">
        <v>568</v>
      </c>
      <c r="P27" s="57"/>
      <c r="Q27" s="57" t="s">
        <v>362</v>
      </c>
      <c r="R27" s="57" t="s">
        <v>362</v>
      </c>
      <c r="S27" s="57" t="s">
        <v>280</v>
      </c>
      <c r="T27" s="57" t="s">
        <v>280</v>
      </c>
      <c r="U27" s="57" t="s">
        <v>280</v>
      </c>
      <c r="V27" s="57" t="s">
        <v>280</v>
      </c>
      <c r="W27" s="57">
        <v>1</v>
      </c>
      <c r="X27" s="57" t="s">
        <v>219</v>
      </c>
      <c r="Y27" s="57" t="s">
        <v>219</v>
      </c>
    </row>
    <row r="28" spans="1:25" s="212" customFormat="1" ht="30" customHeight="1">
      <c r="A28" s="168">
        <v>24</v>
      </c>
      <c r="B28" s="81" t="s">
        <v>81</v>
      </c>
      <c r="C28" s="57"/>
      <c r="D28" s="194" t="s">
        <v>220</v>
      </c>
      <c r="E28" s="194"/>
      <c r="F28" s="59">
        <v>1930</v>
      </c>
      <c r="G28" s="57" t="s">
        <v>557</v>
      </c>
      <c r="H28" s="167"/>
      <c r="I28" s="195">
        <v>62000</v>
      </c>
      <c r="J28" s="59"/>
      <c r="K28" s="57" t="s">
        <v>111</v>
      </c>
      <c r="L28" s="168">
        <v>24</v>
      </c>
      <c r="M28" s="57" t="s">
        <v>567</v>
      </c>
      <c r="N28" s="57" t="s">
        <v>572</v>
      </c>
      <c r="O28" s="57" t="s">
        <v>568</v>
      </c>
      <c r="P28" s="57"/>
      <c r="Q28" s="57" t="s">
        <v>362</v>
      </c>
      <c r="R28" s="57" t="s">
        <v>362</v>
      </c>
      <c r="S28" s="57" t="s">
        <v>280</v>
      </c>
      <c r="T28" s="57" t="s">
        <v>280</v>
      </c>
      <c r="U28" s="57" t="s">
        <v>280</v>
      </c>
      <c r="V28" s="57" t="s">
        <v>280</v>
      </c>
      <c r="W28" s="57">
        <v>1</v>
      </c>
      <c r="X28" s="57" t="s">
        <v>219</v>
      </c>
      <c r="Y28" s="57" t="s">
        <v>219</v>
      </c>
    </row>
    <row r="29" spans="1:25" s="212" customFormat="1" ht="30" customHeight="1">
      <c r="A29" s="168">
        <v>25</v>
      </c>
      <c r="B29" s="81" t="s">
        <v>72</v>
      </c>
      <c r="C29" s="57"/>
      <c r="D29" s="194" t="s">
        <v>220</v>
      </c>
      <c r="E29" s="194"/>
      <c r="F29" s="59">
        <v>1952</v>
      </c>
      <c r="G29" s="57" t="s">
        <v>558</v>
      </c>
      <c r="H29" s="167"/>
      <c r="I29" s="195">
        <v>268000</v>
      </c>
      <c r="J29" s="59"/>
      <c r="K29" s="57" t="s">
        <v>118</v>
      </c>
      <c r="L29" s="168">
        <v>25</v>
      </c>
      <c r="M29" s="57" t="s">
        <v>564</v>
      </c>
      <c r="N29" s="57" t="s">
        <v>564</v>
      </c>
      <c r="O29" s="57" t="s">
        <v>568</v>
      </c>
      <c r="P29" s="57"/>
      <c r="Q29" s="57" t="s">
        <v>362</v>
      </c>
      <c r="R29" s="57" t="s">
        <v>362</v>
      </c>
      <c r="S29" s="57" t="s">
        <v>280</v>
      </c>
      <c r="T29" s="57" t="s">
        <v>280</v>
      </c>
      <c r="U29" s="57" t="s">
        <v>280</v>
      </c>
      <c r="V29" s="57" t="s">
        <v>280</v>
      </c>
      <c r="W29" s="57">
        <v>1</v>
      </c>
      <c r="X29" s="57" t="s">
        <v>219</v>
      </c>
      <c r="Y29" s="57" t="s">
        <v>219</v>
      </c>
    </row>
    <row r="30" spans="1:25" s="212" customFormat="1" ht="30" customHeight="1">
      <c r="A30" s="168">
        <v>26</v>
      </c>
      <c r="B30" s="81" t="s">
        <v>72</v>
      </c>
      <c r="C30" s="57"/>
      <c r="D30" s="194" t="s">
        <v>220</v>
      </c>
      <c r="E30" s="194"/>
      <c r="F30" s="59">
        <v>1955</v>
      </c>
      <c r="G30" s="57" t="s">
        <v>559</v>
      </c>
      <c r="H30" s="167"/>
      <c r="I30" s="195">
        <v>378000</v>
      </c>
      <c r="J30" s="59"/>
      <c r="K30" s="57" t="s">
        <v>653</v>
      </c>
      <c r="L30" s="168">
        <v>26</v>
      </c>
      <c r="M30" s="57" t="s">
        <v>573</v>
      </c>
      <c r="N30" s="57" t="s">
        <v>573</v>
      </c>
      <c r="O30" s="57" t="s">
        <v>568</v>
      </c>
      <c r="P30" s="57"/>
      <c r="Q30" s="57" t="s">
        <v>362</v>
      </c>
      <c r="R30" s="57" t="s">
        <v>362</v>
      </c>
      <c r="S30" s="57" t="s">
        <v>362</v>
      </c>
      <c r="T30" s="57" t="s">
        <v>362</v>
      </c>
      <c r="U30" s="57" t="s">
        <v>280</v>
      </c>
      <c r="V30" s="57" t="s">
        <v>627</v>
      </c>
      <c r="W30" s="57">
        <v>2</v>
      </c>
      <c r="X30" s="57" t="s">
        <v>219</v>
      </c>
      <c r="Y30" s="57" t="s">
        <v>219</v>
      </c>
    </row>
    <row r="31" spans="1:25" s="212" customFormat="1" ht="30" customHeight="1">
      <c r="A31" s="168">
        <v>27</v>
      </c>
      <c r="B31" s="81" t="s">
        <v>81</v>
      </c>
      <c r="C31" s="57"/>
      <c r="D31" s="194" t="s">
        <v>220</v>
      </c>
      <c r="E31" s="194"/>
      <c r="F31" s="59">
        <v>1965</v>
      </c>
      <c r="G31" s="57" t="s">
        <v>560</v>
      </c>
      <c r="H31" s="167"/>
      <c r="I31" s="195">
        <v>43000</v>
      </c>
      <c r="J31" s="59"/>
      <c r="K31" s="57" t="s">
        <v>654</v>
      </c>
      <c r="L31" s="168">
        <v>27</v>
      </c>
      <c r="M31" s="57" t="s">
        <v>564</v>
      </c>
      <c r="N31" s="57" t="s">
        <v>564</v>
      </c>
      <c r="O31" s="57" t="s">
        <v>568</v>
      </c>
      <c r="P31" s="57"/>
      <c r="Q31" s="57" t="s">
        <v>362</v>
      </c>
      <c r="R31" s="57" t="s">
        <v>362</v>
      </c>
      <c r="S31" s="57" t="s">
        <v>280</v>
      </c>
      <c r="T31" s="57" t="s">
        <v>280</v>
      </c>
      <c r="U31" s="57" t="s">
        <v>280</v>
      </c>
      <c r="V31" s="57" t="s">
        <v>280</v>
      </c>
      <c r="W31" s="57">
        <v>1</v>
      </c>
      <c r="X31" s="57" t="s">
        <v>219</v>
      </c>
      <c r="Y31" s="57" t="s">
        <v>219</v>
      </c>
    </row>
    <row r="32" spans="1:25" s="212" customFormat="1" ht="30" customHeight="1">
      <c r="A32" s="168">
        <v>28</v>
      </c>
      <c r="B32" s="81" t="s">
        <v>72</v>
      </c>
      <c r="C32" s="57"/>
      <c r="D32" s="194" t="s">
        <v>220</v>
      </c>
      <c r="E32" s="194"/>
      <c r="F32" s="59">
        <v>1965</v>
      </c>
      <c r="G32" s="57" t="s">
        <v>561</v>
      </c>
      <c r="H32" s="167"/>
      <c r="I32" s="195">
        <v>515000</v>
      </c>
      <c r="J32" s="59"/>
      <c r="K32" s="57" t="s">
        <v>105</v>
      </c>
      <c r="L32" s="168">
        <v>28</v>
      </c>
      <c r="M32" s="57" t="s">
        <v>564</v>
      </c>
      <c r="N32" s="57" t="s">
        <v>569</v>
      </c>
      <c r="O32" s="57"/>
      <c r="P32" s="57"/>
      <c r="Q32" s="57" t="s">
        <v>362</v>
      </c>
      <c r="R32" s="57" t="s">
        <v>362</v>
      </c>
      <c r="S32" s="57" t="s">
        <v>280</v>
      </c>
      <c r="T32" s="57" t="s">
        <v>280</v>
      </c>
      <c r="U32" s="57" t="s">
        <v>280</v>
      </c>
      <c r="V32" s="57" t="s">
        <v>280</v>
      </c>
      <c r="W32" s="57">
        <v>1</v>
      </c>
      <c r="X32" s="57" t="s">
        <v>219</v>
      </c>
      <c r="Y32" s="57" t="s">
        <v>219</v>
      </c>
    </row>
    <row r="33" spans="1:25" s="212" customFormat="1" ht="30" customHeight="1">
      <c r="A33" s="168">
        <v>29</v>
      </c>
      <c r="B33" s="81" t="s">
        <v>72</v>
      </c>
      <c r="C33" s="57"/>
      <c r="D33" s="194" t="s">
        <v>220</v>
      </c>
      <c r="E33" s="194"/>
      <c r="F33" s="59">
        <v>1950</v>
      </c>
      <c r="G33" s="57">
        <v>232.69</v>
      </c>
      <c r="H33" s="167"/>
      <c r="I33" s="195">
        <v>660000</v>
      </c>
      <c r="J33" s="59"/>
      <c r="K33" s="57" t="s">
        <v>115</v>
      </c>
      <c r="L33" s="168">
        <v>29</v>
      </c>
      <c r="M33" s="57" t="s">
        <v>691</v>
      </c>
      <c r="N33" s="57" t="s">
        <v>656</v>
      </c>
      <c r="O33" s="57" t="s">
        <v>641</v>
      </c>
      <c r="P33" s="57"/>
      <c r="Q33" s="57" t="s">
        <v>362</v>
      </c>
      <c r="R33" s="57" t="s">
        <v>362</v>
      </c>
      <c r="S33" s="57" t="s">
        <v>280</v>
      </c>
      <c r="T33" s="57" t="s">
        <v>280</v>
      </c>
      <c r="U33" s="57" t="s">
        <v>280</v>
      </c>
      <c r="V33" s="57" t="s">
        <v>280</v>
      </c>
      <c r="W33" s="57">
        <v>1</v>
      </c>
      <c r="X33" s="57" t="s">
        <v>219</v>
      </c>
      <c r="Y33" s="57" t="s">
        <v>219</v>
      </c>
    </row>
    <row r="34" spans="1:25" s="212" customFormat="1" ht="30" customHeight="1">
      <c r="A34" s="168">
        <v>30</v>
      </c>
      <c r="B34" s="81" t="s">
        <v>72</v>
      </c>
      <c r="C34" s="57"/>
      <c r="D34" s="194" t="s">
        <v>220</v>
      </c>
      <c r="E34" s="194"/>
      <c r="F34" s="59">
        <v>1950</v>
      </c>
      <c r="G34" s="57">
        <v>409.88</v>
      </c>
      <c r="H34" s="167"/>
      <c r="I34" s="195">
        <v>1167000</v>
      </c>
      <c r="J34" s="59"/>
      <c r="K34" s="57" t="s">
        <v>115</v>
      </c>
      <c r="L34" s="168">
        <v>30</v>
      </c>
      <c r="M34" s="57" t="s">
        <v>355</v>
      </c>
      <c r="N34" s="57" t="s">
        <v>692</v>
      </c>
      <c r="O34" s="57" t="s">
        <v>423</v>
      </c>
      <c r="P34" s="57"/>
      <c r="Q34" s="57" t="s">
        <v>358</v>
      </c>
      <c r="R34" s="57" t="s">
        <v>359</v>
      </c>
      <c r="S34" s="57" t="s">
        <v>359</v>
      </c>
      <c r="T34" s="57" t="s">
        <v>358</v>
      </c>
      <c r="U34" s="57" t="s">
        <v>280</v>
      </c>
      <c r="V34" s="57" t="s">
        <v>627</v>
      </c>
      <c r="W34" s="57">
        <v>2</v>
      </c>
      <c r="X34" s="57" t="s">
        <v>220</v>
      </c>
      <c r="Y34" s="57" t="s">
        <v>219</v>
      </c>
    </row>
    <row r="35" spans="1:25" s="212" customFormat="1" ht="30" customHeight="1">
      <c r="A35" s="168">
        <v>31</v>
      </c>
      <c r="B35" s="81" t="s">
        <v>82</v>
      </c>
      <c r="C35" s="57"/>
      <c r="D35" s="194" t="s">
        <v>220</v>
      </c>
      <c r="E35" s="194"/>
      <c r="F35" s="59"/>
      <c r="G35" s="57">
        <v>75</v>
      </c>
      <c r="H35" s="167"/>
      <c r="I35" s="195">
        <v>428000</v>
      </c>
      <c r="J35" s="59"/>
      <c r="K35" s="57" t="s">
        <v>119</v>
      </c>
      <c r="L35" s="168">
        <v>31</v>
      </c>
      <c r="M35" s="57" t="s">
        <v>640</v>
      </c>
      <c r="N35" s="57" t="s">
        <v>655</v>
      </c>
      <c r="O35" s="57" t="s">
        <v>641</v>
      </c>
      <c r="P35" s="57"/>
      <c r="Q35" s="57" t="s">
        <v>362</v>
      </c>
      <c r="R35" s="57" t="s">
        <v>362</v>
      </c>
      <c r="S35" s="57" t="s">
        <v>280</v>
      </c>
      <c r="T35" s="57" t="s">
        <v>280</v>
      </c>
      <c r="U35" s="57" t="s">
        <v>280</v>
      </c>
      <c r="V35" s="57" t="s">
        <v>280</v>
      </c>
      <c r="W35" s="57">
        <v>1</v>
      </c>
      <c r="X35" s="57" t="s">
        <v>219</v>
      </c>
      <c r="Y35" s="57" t="s">
        <v>219</v>
      </c>
    </row>
    <row r="36" spans="1:25" s="212" customFormat="1" ht="30" customHeight="1">
      <c r="A36" s="168">
        <v>32</v>
      </c>
      <c r="B36" s="81" t="s">
        <v>72</v>
      </c>
      <c r="C36" s="57"/>
      <c r="D36" s="194" t="s">
        <v>220</v>
      </c>
      <c r="E36" s="194"/>
      <c r="F36" s="59" t="s">
        <v>98</v>
      </c>
      <c r="G36" s="57">
        <v>614.87</v>
      </c>
      <c r="H36" s="167"/>
      <c r="I36" s="195">
        <v>1750000</v>
      </c>
      <c r="J36" s="59"/>
      <c r="K36" s="57" t="s">
        <v>120</v>
      </c>
      <c r="L36" s="168">
        <v>32</v>
      </c>
      <c r="M36" s="57" t="s">
        <v>355</v>
      </c>
      <c r="N36" s="57" t="s">
        <v>656</v>
      </c>
      <c r="O36" s="57" t="s">
        <v>636</v>
      </c>
      <c r="P36" s="57"/>
      <c r="Q36" s="57" t="s">
        <v>359</v>
      </c>
      <c r="R36" s="57" t="s">
        <v>359</v>
      </c>
      <c r="S36" s="57" t="s">
        <v>359</v>
      </c>
      <c r="T36" s="57" t="s">
        <v>359</v>
      </c>
      <c r="U36" s="57" t="s">
        <v>359</v>
      </c>
      <c r="V36" s="57" t="s">
        <v>627</v>
      </c>
      <c r="W36" s="57">
        <v>4</v>
      </c>
      <c r="X36" s="57" t="s">
        <v>394</v>
      </c>
      <c r="Y36" s="57" t="s">
        <v>631</v>
      </c>
    </row>
    <row r="37" spans="1:25" s="212" customFormat="1" ht="30" customHeight="1">
      <c r="A37" s="168">
        <v>33</v>
      </c>
      <c r="B37" s="81" t="s">
        <v>83</v>
      </c>
      <c r="C37" s="57"/>
      <c r="D37" s="194" t="s">
        <v>220</v>
      </c>
      <c r="E37" s="194"/>
      <c r="F37" s="59">
        <v>1910</v>
      </c>
      <c r="G37" s="57" t="s">
        <v>690</v>
      </c>
      <c r="H37" s="167"/>
      <c r="I37" s="195">
        <v>929000</v>
      </c>
      <c r="J37" s="59"/>
      <c r="K37" s="57" t="s">
        <v>119</v>
      </c>
      <c r="L37" s="168">
        <v>33</v>
      </c>
      <c r="M37" s="57" t="s">
        <v>355</v>
      </c>
      <c r="N37" s="57" t="s">
        <v>656</v>
      </c>
      <c r="O37" s="57" t="s">
        <v>657</v>
      </c>
      <c r="P37" s="57"/>
      <c r="Q37" s="57" t="s">
        <v>358</v>
      </c>
      <c r="R37" s="57" t="s">
        <v>359</v>
      </c>
      <c r="S37" s="57" t="s">
        <v>359</v>
      </c>
      <c r="T37" s="57" t="s">
        <v>358</v>
      </c>
      <c r="U37" s="57" t="s">
        <v>280</v>
      </c>
      <c r="V37" s="57" t="s">
        <v>627</v>
      </c>
      <c r="W37" s="57">
        <v>2</v>
      </c>
      <c r="X37" s="57" t="s">
        <v>220</v>
      </c>
      <c r="Y37" s="57" t="s">
        <v>219</v>
      </c>
    </row>
    <row r="38" spans="1:25" s="212" customFormat="1" ht="30" customHeight="1">
      <c r="A38" s="168">
        <v>34</v>
      </c>
      <c r="B38" s="81" t="s">
        <v>83</v>
      </c>
      <c r="C38" s="57"/>
      <c r="D38" s="194" t="s">
        <v>220</v>
      </c>
      <c r="E38" s="194"/>
      <c r="F38" s="59">
        <v>1900</v>
      </c>
      <c r="G38" s="57">
        <v>305.2</v>
      </c>
      <c r="H38" s="167"/>
      <c r="I38" s="195">
        <v>886000</v>
      </c>
      <c r="J38" s="59"/>
      <c r="K38" s="57" t="s">
        <v>579</v>
      </c>
      <c r="L38" s="168">
        <v>34</v>
      </c>
      <c r="M38" s="57" t="s">
        <v>355</v>
      </c>
      <c r="N38" s="57" t="s">
        <v>656</v>
      </c>
      <c r="O38" s="57" t="s">
        <v>658</v>
      </c>
      <c r="P38" s="57"/>
      <c r="Q38" s="57" t="s">
        <v>362</v>
      </c>
      <c r="R38" s="57" t="s">
        <v>362</v>
      </c>
      <c r="S38" s="57" t="s">
        <v>362</v>
      </c>
      <c r="T38" s="57" t="s">
        <v>362</v>
      </c>
      <c r="U38" s="57" t="s">
        <v>280</v>
      </c>
      <c r="V38" s="57" t="s">
        <v>627</v>
      </c>
      <c r="W38" s="57">
        <v>2</v>
      </c>
      <c r="X38" s="57" t="s">
        <v>396</v>
      </c>
      <c r="Y38" s="57" t="s">
        <v>631</v>
      </c>
    </row>
    <row r="39" spans="1:25" s="212" customFormat="1" ht="30" customHeight="1">
      <c r="A39" s="168">
        <v>35</v>
      </c>
      <c r="B39" s="81" t="s">
        <v>83</v>
      </c>
      <c r="C39" s="57"/>
      <c r="D39" s="194" t="s">
        <v>220</v>
      </c>
      <c r="E39" s="194"/>
      <c r="F39" s="59">
        <v>1905</v>
      </c>
      <c r="G39" s="57">
        <v>367.5</v>
      </c>
      <c r="H39" s="167">
        <f>523571.12+842972.69</f>
        <v>1366543.81</v>
      </c>
      <c r="I39" s="195"/>
      <c r="J39" s="234" t="s">
        <v>585</v>
      </c>
      <c r="K39" s="57" t="s">
        <v>354</v>
      </c>
      <c r="L39" s="168">
        <v>35</v>
      </c>
      <c r="M39" s="57" t="s">
        <v>421</v>
      </c>
      <c r="N39" s="57" t="s">
        <v>422</v>
      </c>
      <c r="O39" s="57" t="s">
        <v>423</v>
      </c>
      <c r="P39" s="168" t="s">
        <v>361</v>
      </c>
      <c r="Q39" s="57" t="s">
        <v>358</v>
      </c>
      <c r="R39" s="57" t="s">
        <v>358</v>
      </c>
      <c r="S39" s="57" t="s">
        <v>358</v>
      </c>
      <c r="T39" s="57" t="s">
        <v>358</v>
      </c>
      <c r="U39" s="57" t="s">
        <v>358</v>
      </c>
      <c r="V39" s="57" t="s">
        <v>358</v>
      </c>
      <c r="W39" s="59">
        <v>2</v>
      </c>
      <c r="X39" s="59" t="s">
        <v>219</v>
      </c>
      <c r="Y39" s="59" t="s">
        <v>219</v>
      </c>
    </row>
    <row r="40" spans="1:25" s="212" customFormat="1" ht="60.75" customHeight="1">
      <c r="A40" s="168">
        <v>36</v>
      </c>
      <c r="B40" s="81" t="s">
        <v>84</v>
      </c>
      <c r="C40" s="57" t="s">
        <v>533</v>
      </c>
      <c r="D40" s="194" t="s">
        <v>220</v>
      </c>
      <c r="E40" s="194"/>
      <c r="F40" s="59">
        <v>1965</v>
      </c>
      <c r="G40" s="57">
        <v>171.21</v>
      </c>
      <c r="H40" s="167"/>
      <c r="I40" s="195">
        <f>456000+40996.89</f>
        <v>496996.89</v>
      </c>
      <c r="J40" s="59"/>
      <c r="K40" s="57" t="s">
        <v>535</v>
      </c>
      <c r="L40" s="168">
        <v>36</v>
      </c>
      <c r="M40" s="57" t="s">
        <v>355</v>
      </c>
      <c r="N40" s="57" t="s">
        <v>640</v>
      </c>
      <c r="O40" s="57" t="s">
        <v>586</v>
      </c>
      <c r="P40" s="57"/>
      <c r="Q40" s="57" t="s">
        <v>358</v>
      </c>
      <c r="R40" s="57" t="s">
        <v>358</v>
      </c>
      <c r="S40" s="57" t="s">
        <v>358</v>
      </c>
      <c r="T40" s="57" t="s">
        <v>358</v>
      </c>
      <c r="U40" s="57" t="s">
        <v>358</v>
      </c>
      <c r="V40" s="57" t="s">
        <v>358</v>
      </c>
      <c r="W40" s="57">
        <v>3</v>
      </c>
      <c r="X40" s="57" t="s">
        <v>220</v>
      </c>
      <c r="Y40" s="57" t="s">
        <v>693</v>
      </c>
    </row>
    <row r="41" spans="1:25" s="212" customFormat="1" ht="28.5" customHeight="1">
      <c r="A41" s="168">
        <v>37</v>
      </c>
      <c r="B41" s="81" t="s">
        <v>84</v>
      </c>
      <c r="C41" s="57" t="s">
        <v>532</v>
      </c>
      <c r="D41" s="194" t="s">
        <v>220</v>
      </c>
      <c r="E41" s="194"/>
      <c r="F41" s="59">
        <v>1972</v>
      </c>
      <c r="G41" s="57">
        <v>308.39999999999998</v>
      </c>
      <c r="H41" s="167"/>
      <c r="I41" s="195">
        <v>822000</v>
      </c>
      <c r="J41" s="59"/>
      <c r="K41" s="57" t="s">
        <v>531</v>
      </c>
      <c r="L41" s="168">
        <v>37</v>
      </c>
      <c r="M41" s="57" t="s">
        <v>574</v>
      </c>
      <c r="N41" s="57" t="s">
        <v>659</v>
      </c>
      <c r="O41" s="57" t="s">
        <v>660</v>
      </c>
      <c r="P41" s="57"/>
      <c r="Q41" s="57" t="s">
        <v>358</v>
      </c>
      <c r="R41" s="57" t="s">
        <v>358</v>
      </c>
      <c r="S41" s="57" t="s">
        <v>358</v>
      </c>
      <c r="T41" s="57" t="s">
        <v>358</v>
      </c>
      <c r="U41" s="57" t="s">
        <v>280</v>
      </c>
      <c r="V41" s="57" t="s">
        <v>627</v>
      </c>
      <c r="W41" s="57">
        <v>2</v>
      </c>
      <c r="X41" s="57" t="s">
        <v>220</v>
      </c>
      <c r="Y41" s="57" t="s">
        <v>631</v>
      </c>
    </row>
    <row r="42" spans="1:25" s="212" customFormat="1" ht="30" customHeight="1">
      <c r="A42" s="168">
        <v>38</v>
      </c>
      <c r="B42" s="81" t="s">
        <v>84</v>
      </c>
      <c r="C42" s="57" t="s">
        <v>533</v>
      </c>
      <c r="D42" s="194" t="s">
        <v>220</v>
      </c>
      <c r="E42" s="194"/>
      <c r="F42" s="59">
        <v>1965</v>
      </c>
      <c r="G42" s="57">
        <v>308.39999999999998</v>
      </c>
      <c r="H42" s="167">
        <v>926896.37</v>
      </c>
      <c r="I42" s="167"/>
      <c r="J42" s="59"/>
      <c r="K42" s="57" t="s">
        <v>534</v>
      </c>
      <c r="L42" s="168">
        <v>38</v>
      </c>
      <c r="M42" s="57" t="s">
        <v>575</v>
      </c>
      <c r="N42" s="57" t="s">
        <v>659</v>
      </c>
      <c r="O42" s="57" t="s">
        <v>660</v>
      </c>
      <c r="P42" s="57"/>
      <c r="Q42" s="57" t="s">
        <v>358</v>
      </c>
      <c r="R42" s="57" t="s">
        <v>358</v>
      </c>
      <c r="S42" s="57" t="s">
        <v>358</v>
      </c>
      <c r="T42" s="57" t="s">
        <v>358</v>
      </c>
      <c r="U42" s="57" t="s">
        <v>280</v>
      </c>
      <c r="V42" s="57" t="s">
        <v>627</v>
      </c>
      <c r="W42" s="57">
        <v>2</v>
      </c>
      <c r="X42" s="57" t="s">
        <v>220</v>
      </c>
      <c r="Y42" s="57" t="s">
        <v>219</v>
      </c>
    </row>
    <row r="43" spans="1:25" s="222" customFormat="1" ht="30" customHeight="1">
      <c r="A43" s="168">
        <v>39</v>
      </c>
      <c r="B43" s="216" t="s">
        <v>85</v>
      </c>
      <c r="C43" s="217"/>
      <c r="D43" s="218" t="s">
        <v>220</v>
      </c>
      <c r="E43" s="218"/>
      <c r="F43" s="219">
        <v>2001</v>
      </c>
      <c r="G43" s="217" t="s">
        <v>562</v>
      </c>
      <c r="H43" s="220"/>
      <c r="I43" s="221">
        <v>825000</v>
      </c>
      <c r="J43" s="219"/>
      <c r="K43" s="217" t="s">
        <v>117</v>
      </c>
      <c r="L43" s="168">
        <v>39</v>
      </c>
      <c r="M43" s="217" t="s">
        <v>576</v>
      </c>
      <c r="N43" s="217" t="s">
        <v>280</v>
      </c>
      <c r="O43" s="217" t="s">
        <v>586</v>
      </c>
      <c r="P43" s="217"/>
      <c r="Q43" s="217" t="s">
        <v>359</v>
      </c>
      <c r="R43" s="217" t="s">
        <v>359</v>
      </c>
      <c r="S43" s="217" t="s">
        <v>359</v>
      </c>
      <c r="T43" s="217" t="s">
        <v>359</v>
      </c>
      <c r="U43" s="217" t="s">
        <v>280</v>
      </c>
      <c r="V43" s="217" t="s">
        <v>627</v>
      </c>
      <c r="W43" s="217">
        <v>1</v>
      </c>
      <c r="X43" s="217" t="s">
        <v>219</v>
      </c>
      <c r="Y43" s="217" t="s">
        <v>219</v>
      </c>
    </row>
    <row r="44" spans="1:25" s="212" customFormat="1" ht="27" customHeight="1">
      <c r="A44" s="168">
        <v>40</v>
      </c>
      <c r="B44" s="81" t="s">
        <v>86</v>
      </c>
      <c r="C44" s="57"/>
      <c r="D44" s="194"/>
      <c r="E44" s="194"/>
      <c r="F44" s="59"/>
      <c r="G44" s="57"/>
      <c r="H44" s="167">
        <v>11000</v>
      </c>
      <c r="I44" s="195"/>
      <c r="J44" s="59"/>
      <c r="K44" s="57" t="s">
        <v>121</v>
      </c>
      <c r="L44" s="168">
        <v>40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</row>
    <row r="45" spans="1:25" s="212" customFormat="1" ht="27" customHeight="1">
      <c r="A45" s="168">
        <v>41</v>
      </c>
      <c r="B45" s="81" t="s">
        <v>86</v>
      </c>
      <c r="C45" s="57"/>
      <c r="D45" s="194"/>
      <c r="E45" s="194"/>
      <c r="F45" s="59"/>
      <c r="G45" s="57"/>
      <c r="H45" s="167">
        <v>4000</v>
      </c>
      <c r="I45" s="195"/>
      <c r="J45" s="59"/>
      <c r="K45" s="57" t="s">
        <v>110</v>
      </c>
      <c r="L45" s="168">
        <v>41</v>
      </c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</row>
    <row r="46" spans="1:25" s="212" customFormat="1" ht="27" customHeight="1">
      <c r="A46" s="168">
        <v>42</v>
      </c>
      <c r="B46" s="81" t="s">
        <v>86</v>
      </c>
      <c r="C46" s="57"/>
      <c r="D46" s="194"/>
      <c r="E46" s="194"/>
      <c r="F46" s="59"/>
      <c r="G46" s="57"/>
      <c r="H46" s="167">
        <v>7000</v>
      </c>
      <c r="I46" s="195"/>
      <c r="J46" s="59"/>
      <c r="K46" s="57" t="s">
        <v>122</v>
      </c>
      <c r="L46" s="168">
        <v>42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</row>
    <row r="47" spans="1:25" s="212" customFormat="1" ht="27" customHeight="1">
      <c r="A47" s="168">
        <v>43</v>
      </c>
      <c r="B47" s="81" t="s">
        <v>86</v>
      </c>
      <c r="C47" s="57"/>
      <c r="D47" s="194"/>
      <c r="E47" s="194"/>
      <c r="F47" s="59"/>
      <c r="G47" s="57"/>
      <c r="H47" s="167">
        <v>7000</v>
      </c>
      <c r="I47" s="195"/>
      <c r="J47" s="59"/>
      <c r="K47" s="57" t="s">
        <v>109</v>
      </c>
      <c r="L47" s="168">
        <v>43</v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</row>
    <row r="48" spans="1:25" s="212" customFormat="1" ht="27" customHeight="1">
      <c r="A48" s="168">
        <v>44</v>
      </c>
      <c r="B48" s="81" t="s">
        <v>86</v>
      </c>
      <c r="C48" s="57"/>
      <c r="D48" s="194"/>
      <c r="E48" s="194"/>
      <c r="F48" s="59"/>
      <c r="G48" s="57"/>
      <c r="H48" s="167">
        <v>2000</v>
      </c>
      <c r="I48" s="195"/>
      <c r="J48" s="59"/>
      <c r="K48" s="57" t="s">
        <v>108</v>
      </c>
      <c r="L48" s="168">
        <v>44</v>
      </c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</row>
    <row r="49" spans="1:25" s="212" customFormat="1" ht="27" customHeight="1">
      <c r="A49" s="168">
        <v>45</v>
      </c>
      <c r="B49" s="81" t="s">
        <v>86</v>
      </c>
      <c r="C49" s="57"/>
      <c r="D49" s="194"/>
      <c r="E49" s="194"/>
      <c r="F49" s="59"/>
      <c r="G49" s="57"/>
      <c r="H49" s="167">
        <v>3500</v>
      </c>
      <c r="I49" s="195"/>
      <c r="J49" s="59"/>
      <c r="K49" s="57" t="s">
        <v>108</v>
      </c>
      <c r="L49" s="168">
        <v>45</v>
      </c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</row>
    <row r="50" spans="1:25" s="212" customFormat="1" ht="27" customHeight="1">
      <c r="A50" s="168">
        <v>46</v>
      </c>
      <c r="B50" s="81" t="s">
        <v>86</v>
      </c>
      <c r="C50" s="57"/>
      <c r="D50" s="194"/>
      <c r="E50" s="194"/>
      <c r="F50" s="59"/>
      <c r="G50" s="57"/>
      <c r="H50" s="167">
        <v>3500</v>
      </c>
      <c r="I50" s="195"/>
      <c r="J50" s="59"/>
      <c r="K50" s="57" t="s">
        <v>123</v>
      </c>
      <c r="L50" s="168">
        <v>46</v>
      </c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</row>
    <row r="51" spans="1:25" s="212" customFormat="1" ht="27" customHeight="1">
      <c r="A51" s="168">
        <v>47</v>
      </c>
      <c r="B51" s="81" t="s">
        <v>86</v>
      </c>
      <c r="C51" s="57"/>
      <c r="D51" s="194"/>
      <c r="E51" s="194"/>
      <c r="F51" s="59"/>
      <c r="G51" s="57"/>
      <c r="H51" s="167">
        <v>7000</v>
      </c>
      <c r="I51" s="195"/>
      <c r="J51" s="59"/>
      <c r="K51" s="57" t="s">
        <v>124</v>
      </c>
      <c r="L51" s="168">
        <v>47</v>
      </c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</row>
    <row r="52" spans="1:25" s="212" customFormat="1" ht="27" customHeight="1">
      <c r="A52" s="168">
        <v>48</v>
      </c>
      <c r="B52" s="81" t="s">
        <v>86</v>
      </c>
      <c r="C52" s="57"/>
      <c r="D52" s="194"/>
      <c r="E52" s="194"/>
      <c r="F52" s="59"/>
      <c r="G52" s="57"/>
      <c r="H52" s="167">
        <v>7000</v>
      </c>
      <c r="I52" s="195"/>
      <c r="J52" s="59"/>
      <c r="K52" s="57" t="s">
        <v>115</v>
      </c>
      <c r="L52" s="168">
        <v>48</v>
      </c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</row>
    <row r="53" spans="1:25" s="212" customFormat="1" ht="27" customHeight="1">
      <c r="A53" s="168">
        <v>49</v>
      </c>
      <c r="B53" s="81" t="s">
        <v>86</v>
      </c>
      <c r="C53" s="57"/>
      <c r="D53" s="194"/>
      <c r="E53" s="194"/>
      <c r="F53" s="59"/>
      <c r="G53" s="57"/>
      <c r="H53" s="167">
        <v>5500</v>
      </c>
      <c r="I53" s="195"/>
      <c r="J53" s="59"/>
      <c r="K53" s="57" t="s">
        <v>526</v>
      </c>
      <c r="L53" s="168">
        <v>49</v>
      </c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</row>
    <row r="54" spans="1:25" s="212" customFormat="1" ht="27" customHeight="1">
      <c r="A54" s="168">
        <v>50</v>
      </c>
      <c r="B54" s="81" t="s">
        <v>86</v>
      </c>
      <c r="C54" s="57"/>
      <c r="D54" s="194"/>
      <c r="E54" s="194"/>
      <c r="F54" s="59"/>
      <c r="G54" s="57"/>
      <c r="H54" s="167">
        <v>3500</v>
      </c>
      <c r="I54" s="195"/>
      <c r="J54" s="59"/>
      <c r="K54" s="57" t="s">
        <v>125</v>
      </c>
      <c r="L54" s="168">
        <v>50</v>
      </c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</row>
    <row r="55" spans="1:25" s="212" customFormat="1" ht="27" customHeight="1">
      <c r="A55" s="168">
        <v>51</v>
      </c>
      <c r="B55" s="81" t="s">
        <v>86</v>
      </c>
      <c r="C55" s="57"/>
      <c r="D55" s="194"/>
      <c r="E55" s="194"/>
      <c r="F55" s="59"/>
      <c r="G55" s="57"/>
      <c r="H55" s="167">
        <v>10500</v>
      </c>
      <c r="I55" s="195"/>
      <c r="J55" s="59"/>
      <c r="K55" s="57" t="s">
        <v>117</v>
      </c>
      <c r="L55" s="168">
        <v>51</v>
      </c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</row>
    <row r="56" spans="1:25" s="212" customFormat="1" ht="27" customHeight="1">
      <c r="A56" s="168">
        <v>52</v>
      </c>
      <c r="B56" s="81" t="s">
        <v>86</v>
      </c>
      <c r="C56" s="57"/>
      <c r="D56" s="194"/>
      <c r="E56" s="194"/>
      <c r="F56" s="59"/>
      <c r="G56" s="57"/>
      <c r="H56" s="167">
        <v>3500</v>
      </c>
      <c r="I56" s="195"/>
      <c r="J56" s="59"/>
      <c r="K56" s="57" t="s">
        <v>126</v>
      </c>
      <c r="L56" s="168">
        <v>52</v>
      </c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</row>
    <row r="57" spans="1:25" s="212" customFormat="1" ht="27" customHeight="1">
      <c r="A57" s="168">
        <v>53</v>
      </c>
      <c r="B57" s="81" t="s">
        <v>86</v>
      </c>
      <c r="C57" s="57"/>
      <c r="D57" s="194"/>
      <c r="E57" s="194"/>
      <c r="F57" s="59"/>
      <c r="G57" s="57"/>
      <c r="H57" s="167">
        <v>7000</v>
      </c>
      <c r="I57" s="195"/>
      <c r="J57" s="59"/>
      <c r="K57" s="57" t="s">
        <v>127</v>
      </c>
      <c r="L57" s="168">
        <v>53</v>
      </c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</row>
    <row r="58" spans="1:25" s="212" customFormat="1" ht="27" customHeight="1">
      <c r="A58" s="168">
        <v>54</v>
      </c>
      <c r="B58" s="81" t="s">
        <v>86</v>
      </c>
      <c r="C58" s="57"/>
      <c r="D58" s="194"/>
      <c r="E58" s="194"/>
      <c r="F58" s="59"/>
      <c r="G58" s="57"/>
      <c r="H58" s="167">
        <v>5500</v>
      </c>
      <c r="I58" s="195"/>
      <c r="J58" s="59"/>
      <c r="K58" s="57" t="s">
        <v>106</v>
      </c>
      <c r="L58" s="168">
        <v>54</v>
      </c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</row>
    <row r="59" spans="1:25" s="212" customFormat="1" ht="27" customHeight="1">
      <c r="A59" s="168">
        <v>55</v>
      </c>
      <c r="B59" s="81" t="s">
        <v>86</v>
      </c>
      <c r="C59" s="57"/>
      <c r="D59" s="194"/>
      <c r="E59" s="194"/>
      <c r="F59" s="59"/>
      <c r="G59" s="57"/>
      <c r="H59" s="167">
        <v>2000</v>
      </c>
      <c r="I59" s="195"/>
      <c r="J59" s="59"/>
      <c r="K59" s="57" t="s">
        <v>112</v>
      </c>
      <c r="L59" s="168">
        <v>55</v>
      </c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</row>
    <row r="60" spans="1:25" s="212" customFormat="1" ht="27" customHeight="1">
      <c r="A60" s="168">
        <v>56</v>
      </c>
      <c r="B60" s="81" t="s">
        <v>86</v>
      </c>
      <c r="C60" s="57"/>
      <c r="D60" s="194"/>
      <c r="E60" s="194"/>
      <c r="F60" s="59"/>
      <c r="G60" s="57"/>
      <c r="H60" s="167">
        <v>10500</v>
      </c>
      <c r="I60" s="195"/>
      <c r="J60" s="59"/>
      <c r="K60" s="57" t="s">
        <v>113</v>
      </c>
      <c r="L60" s="168">
        <v>56</v>
      </c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</row>
    <row r="61" spans="1:25" s="212" customFormat="1" ht="27" customHeight="1">
      <c r="A61" s="168">
        <v>57</v>
      </c>
      <c r="B61" s="81" t="s">
        <v>86</v>
      </c>
      <c r="C61" s="57"/>
      <c r="D61" s="194"/>
      <c r="E61" s="194"/>
      <c r="F61" s="59"/>
      <c r="G61" s="57"/>
      <c r="H61" s="167">
        <v>10500</v>
      </c>
      <c r="I61" s="195"/>
      <c r="J61" s="59"/>
      <c r="K61" s="57" t="s">
        <v>128</v>
      </c>
      <c r="L61" s="168">
        <v>57</v>
      </c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</row>
    <row r="62" spans="1:25" s="212" customFormat="1" ht="27" customHeight="1">
      <c r="A62" s="168">
        <v>58</v>
      </c>
      <c r="B62" s="81" t="s">
        <v>86</v>
      </c>
      <c r="C62" s="57"/>
      <c r="D62" s="194"/>
      <c r="E62" s="194"/>
      <c r="F62" s="59"/>
      <c r="G62" s="57"/>
      <c r="H62" s="167">
        <v>5500</v>
      </c>
      <c r="I62" s="195"/>
      <c r="J62" s="59"/>
      <c r="K62" s="57" t="s">
        <v>129</v>
      </c>
      <c r="L62" s="168">
        <v>58</v>
      </c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</row>
    <row r="63" spans="1:25" s="212" customFormat="1" ht="27" customHeight="1">
      <c r="A63" s="168">
        <v>59</v>
      </c>
      <c r="B63" s="81" t="s">
        <v>86</v>
      </c>
      <c r="C63" s="57"/>
      <c r="D63" s="194"/>
      <c r="E63" s="194"/>
      <c r="F63" s="59"/>
      <c r="G63" s="57"/>
      <c r="H63" s="167">
        <v>3500</v>
      </c>
      <c r="I63" s="195"/>
      <c r="J63" s="59"/>
      <c r="K63" s="57" t="s">
        <v>130</v>
      </c>
      <c r="L63" s="168">
        <v>59</v>
      </c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</row>
    <row r="64" spans="1:25" s="212" customFormat="1" ht="27" customHeight="1">
      <c r="A64" s="168">
        <v>60</v>
      </c>
      <c r="B64" s="81" t="s">
        <v>86</v>
      </c>
      <c r="C64" s="57"/>
      <c r="D64" s="194"/>
      <c r="E64" s="194"/>
      <c r="F64" s="59"/>
      <c r="G64" s="57"/>
      <c r="H64" s="167">
        <v>11000</v>
      </c>
      <c r="I64" s="195"/>
      <c r="J64" s="59"/>
      <c r="K64" s="57" t="s">
        <v>131</v>
      </c>
      <c r="L64" s="168">
        <v>60</v>
      </c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</row>
    <row r="65" spans="1:25" s="212" customFormat="1" ht="27" customHeight="1">
      <c r="A65" s="168">
        <v>61</v>
      </c>
      <c r="B65" s="81" t="s">
        <v>86</v>
      </c>
      <c r="C65" s="57"/>
      <c r="D65" s="194"/>
      <c r="E65" s="194"/>
      <c r="F65" s="59"/>
      <c r="G65" s="57"/>
      <c r="H65" s="167">
        <v>3500</v>
      </c>
      <c r="I65" s="195"/>
      <c r="J65" s="59"/>
      <c r="K65" s="57" t="s">
        <v>131</v>
      </c>
      <c r="L65" s="168">
        <v>61</v>
      </c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</row>
    <row r="66" spans="1:25" s="212" customFormat="1" ht="27" customHeight="1">
      <c r="A66" s="168">
        <v>62</v>
      </c>
      <c r="B66" s="81" t="s">
        <v>86</v>
      </c>
      <c r="C66" s="57"/>
      <c r="D66" s="194"/>
      <c r="E66" s="194"/>
      <c r="F66" s="59"/>
      <c r="G66" s="57"/>
      <c r="H66" s="167">
        <v>5500</v>
      </c>
      <c r="I66" s="195"/>
      <c r="J66" s="59"/>
      <c r="K66" s="57" t="s">
        <v>105</v>
      </c>
      <c r="L66" s="168">
        <v>62</v>
      </c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</row>
    <row r="67" spans="1:25" s="212" customFormat="1" ht="27" customHeight="1">
      <c r="A67" s="168">
        <v>63</v>
      </c>
      <c r="B67" s="81" t="s">
        <v>86</v>
      </c>
      <c r="C67" s="57"/>
      <c r="D67" s="194"/>
      <c r="E67" s="194"/>
      <c r="F67" s="59"/>
      <c r="G67" s="57"/>
      <c r="H67" s="167">
        <v>14000</v>
      </c>
      <c r="I67" s="195"/>
      <c r="J67" s="59"/>
      <c r="K67" s="57" t="s">
        <v>105</v>
      </c>
      <c r="L67" s="168">
        <v>63</v>
      </c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</row>
    <row r="68" spans="1:25" s="212" customFormat="1" ht="30" customHeight="1">
      <c r="A68" s="168">
        <v>64</v>
      </c>
      <c r="B68" s="81" t="s">
        <v>87</v>
      </c>
      <c r="C68" s="57" t="s">
        <v>661</v>
      </c>
      <c r="D68" s="194" t="s">
        <v>220</v>
      </c>
      <c r="E68" s="194"/>
      <c r="F68" s="59">
        <v>1910</v>
      </c>
      <c r="G68" s="57" t="s">
        <v>662</v>
      </c>
      <c r="H68" s="167"/>
      <c r="I68" s="195">
        <v>1284000</v>
      </c>
      <c r="J68" s="59"/>
      <c r="K68" s="57" t="s">
        <v>121</v>
      </c>
      <c r="L68" s="168">
        <v>64</v>
      </c>
      <c r="M68" s="57" t="s">
        <v>355</v>
      </c>
      <c r="N68" s="57" t="s">
        <v>663</v>
      </c>
      <c r="O68" s="57" t="s">
        <v>641</v>
      </c>
      <c r="P68" s="57"/>
      <c r="Q68" s="57" t="s">
        <v>359</v>
      </c>
      <c r="R68" s="57" t="s">
        <v>359</v>
      </c>
      <c r="S68" s="57" t="s">
        <v>359</v>
      </c>
      <c r="T68" s="57" t="s">
        <v>359</v>
      </c>
      <c r="U68" s="57" t="s">
        <v>280</v>
      </c>
      <c r="V68" s="57" t="s">
        <v>627</v>
      </c>
      <c r="W68" s="57">
        <v>2</v>
      </c>
      <c r="X68" s="57" t="s">
        <v>219</v>
      </c>
      <c r="Y68" s="57" t="s">
        <v>219</v>
      </c>
    </row>
    <row r="69" spans="1:25" s="212" customFormat="1" ht="30" customHeight="1">
      <c r="A69" s="168">
        <v>65</v>
      </c>
      <c r="B69" s="81" t="s">
        <v>87</v>
      </c>
      <c r="C69" s="57" t="s">
        <v>664</v>
      </c>
      <c r="D69" s="194" t="s">
        <v>220</v>
      </c>
      <c r="E69" s="194"/>
      <c r="F69" s="59"/>
      <c r="G69" s="57">
        <v>201.76</v>
      </c>
      <c r="H69" s="167"/>
      <c r="I69" s="195">
        <v>627000</v>
      </c>
      <c r="J69" s="59"/>
      <c r="K69" s="57" t="s">
        <v>123</v>
      </c>
      <c r="L69" s="168">
        <v>65</v>
      </c>
      <c r="M69" s="57" t="s">
        <v>355</v>
      </c>
      <c r="N69" s="57" t="s">
        <v>656</v>
      </c>
      <c r="O69" s="57" t="s">
        <v>586</v>
      </c>
      <c r="P69" s="57"/>
      <c r="Q69" s="57" t="s">
        <v>665</v>
      </c>
      <c r="R69" s="57" t="s">
        <v>666</v>
      </c>
      <c r="S69" s="57" t="s">
        <v>666</v>
      </c>
      <c r="T69" s="57" t="s">
        <v>666</v>
      </c>
      <c r="U69" s="57" t="s">
        <v>280</v>
      </c>
      <c r="V69" s="57" t="s">
        <v>627</v>
      </c>
      <c r="W69" s="57">
        <v>2</v>
      </c>
      <c r="X69" s="57" t="s">
        <v>219</v>
      </c>
      <c r="Y69" s="57" t="s">
        <v>219</v>
      </c>
    </row>
    <row r="70" spans="1:25" s="212" customFormat="1" ht="30" customHeight="1">
      <c r="A70" s="168">
        <v>66</v>
      </c>
      <c r="B70" s="81" t="s">
        <v>88</v>
      </c>
      <c r="C70" s="57"/>
      <c r="D70" s="194" t="s">
        <v>220</v>
      </c>
      <c r="E70" s="194"/>
      <c r="F70" s="59"/>
      <c r="G70" s="57"/>
      <c r="H70" s="167">
        <v>152284.9</v>
      </c>
      <c r="I70" s="195"/>
      <c r="J70" s="59"/>
      <c r="K70" s="57" t="s">
        <v>132</v>
      </c>
      <c r="L70" s="168">
        <v>66</v>
      </c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</row>
    <row r="71" spans="1:25" s="212" customFormat="1" ht="30" customHeight="1">
      <c r="A71" s="168">
        <v>67</v>
      </c>
      <c r="B71" s="223" t="s">
        <v>89</v>
      </c>
      <c r="C71" s="57"/>
      <c r="D71" s="194" t="s">
        <v>220</v>
      </c>
      <c r="E71" s="194"/>
      <c r="F71" s="224">
        <v>2011</v>
      </c>
      <c r="G71" s="57" t="s">
        <v>563</v>
      </c>
      <c r="H71" s="225">
        <v>919899.67</v>
      </c>
      <c r="I71" s="225"/>
      <c r="J71" s="59"/>
      <c r="K71" s="226" t="s">
        <v>115</v>
      </c>
      <c r="L71" s="168">
        <v>67</v>
      </c>
      <c r="M71" s="57" t="s">
        <v>667</v>
      </c>
      <c r="N71" s="57" t="s">
        <v>656</v>
      </c>
      <c r="O71" s="57" t="s">
        <v>668</v>
      </c>
      <c r="P71" s="57"/>
      <c r="Q71" s="57" t="s">
        <v>666</v>
      </c>
      <c r="R71" s="57" t="s">
        <v>666</v>
      </c>
      <c r="S71" s="57" t="s">
        <v>666</v>
      </c>
      <c r="T71" s="57" t="s">
        <v>666</v>
      </c>
      <c r="U71" s="57" t="s">
        <v>280</v>
      </c>
      <c r="V71" s="57" t="s">
        <v>627</v>
      </c>
      <c r="W71" s="57">
        <v>1</v>
      </c>
      <c r="X71" s="57" t="s">
        <v>219</v>
      </c>
      <c r="Y71" s="57" t="s">
        <v>219</v>
      </c>
    </row>
    <row r="72" spans="1:25" s="212" customFormat="1" ht="30" customHeight="1">
      <c r="A72" s="168">
        <v>68</v>
      </c>
      <c r="B72" s="81" t="s">
        <v>90</v>
      </c>
      <c r="C72" s="57"/>
      <c r="D72" s="194" t="s">
        <v>220</v>
      </c>
      <c r="E72" s="194"/>
      <c r="F72" s="57" t="s">
        <v>99</v>
      </c>
      <c r="G72" s="57">
        <v>168.24</v>
      </c>
      <c r="H72" s="227"/>
      <c r="I72" s="195">
        <v>521000</v>
      </c>
      <c r="J72" s="59"/>
      <c r="K72" s="59" t="s">
        <v>122</v>
      </c>
      <c r="L72" s="168">
        <v>68</v>
      </c>
      <c r="M72" s="57" t="s">
        <v>355</v>
      </c>
      <c r="N72" s="57" t="s">
        <v>663</v>
      </c>
      <c r="O72" s="57" t="s">
        <v>571</v>
      </c>
      <c r="P72" s="57"/>
      <c r="Q72" s="57" t="s">
        <v>666</v>
      </c>
      <c r="R72" s="57" t="s">
        <v>666</v>
      </c>
      <c r="S72" s="57" t="s">
        <v>666</v>
      </c>
      <c r="T72" s="57" t="s">
        <v>666</v>
      </c>
      <c r="U72" s="57" t="s">
        <v>280</v>
      </c>
      <c r="V72" s="57" t="s">
        <v>627</v>
      </c>
      <c r="W72" s="57">
        <v>2</v>
      </c>
      <c r="X72" s="57" t="s">
        <v>219</v>
      </c>
      <c r="Y72" s="57" t="s">
        <v>219</v>
      </c>
    </row>
    <row r="73" spans="1:25" s="212" customFormat="1" ht="30" customHeight="1">
      <c r="A73" s="168">
        <v>69</v>
      </c>
      <c r="B73" s="168" t="s">
        <v>73</v>
      </c>
      <c r="C73" s="57"/>
      <c r="D73" s="194" t="s">
        <v>220</v>
      </c>
      <c r="E73" s="194"/>
      <c r="F73" s="57" t="s">
        <v>99</v>
      </c>
      <c r="G73" s="57">
        <v>186.67</v>
      </c>
      <c r="H73" s="227"/>
      <c r="I73" s="195">
        <v>580000</v>
      </c>
      <c r="J73" s="59"/>
      <c r="K73" s="57" t="s">
        <v>669</v>
      </c>
      <c r="L73" s="168">
        <v>69</v>
      </c>
      <c r="M73" s="57" t="s">
        <v>670</v>
      </c>
      <c r="N73" s="57" t="s">
        <v>280</v>
      </c>
      <c r="O73" s="57" t="s">
        <v>671</v>
      </c>
      <c r="P73" s="57"/>
      <c r="Q73" s="57" t="s">
        <v>666</v>
      </c>
      <c r="R73" s="57" t="s">
        <v>666</v>
      </c>
      <c r="S73" s="57" t="s">
        <v>666</v>
      </c>
      <c r="T73" s="57" t="s">
        <v>666</v>
      </c>
      <c r="U73" s="57" t="s">
        <v>280</v>
      </c>
      <c r="V73" s="57" t="s">
        <v>627</v>
      </c>
      <c r="W73" s="57">
        <v>1</v>
      </c>
      <c r="X73" s="57" t="s">
        <v>219</v>
      </c>
      <c r="Y73" s="57" t="s">
        <v>219</v>
      </c>
    </row>
    <row r="74" spans="1:25" s="212" customFormat="1" ht="30" customHeight="1">
      <c r="A74" s="168">
        <v>70</v>
      </c>
      <c r="B74" s="168" t="s">
        <v>73</v>
      </c>
      <c r="C74" s="57"/>
      <c r="D74" s="194" t="s">
        <v>220</v>
      </c>
      <c r="E74" s="194"/>
      <c r="F74" s="57" t="s">
        <v>99</v>
      </c>
      <c r="G74" s="57">
        <v>77.73</v>
      </c>
      <c r="H74" s="227"/>
      <c r="I74" s="195">
        <v>239000</v>
      </c>
      <c r="J74" s="59"/>
      <c r="K74" s="57" t="s">
        <v>106</v>
      </c>
      <c r="L74" s="168">
        <v>70</v>
      </c>
      <c r="M74" s="57" t="s">
        <v>355</v>
      </c>
      <c r="N74" s="57" t="s">
        <v>656</v>
      </c>
      <c r="O74" s="57" t="s">
        <v>672</v>
      </c>
      <c r="P74" s="57"/>
      <c r="Q74" s="57" t="s">
        <v>666</v>
      </c>
      <c r="R74" s="57" t="s">
        <v>666</v>
      </c>
      <c r="S74" s="57" t="s">
        <v>666</v>
      </c>
      <c r="T74" s="57" t="s">
        <v>666</v>
      </c>
      <c r="U74" s="57" t="s">
        <v>280</v>
      </c>
      <c r="V74" s="57" t="s">
        <v>627</v>
      </c>
      <c r="W74" s="57">
        <v>1</v>
      </c>
      <c r="X74" s="57" t="s">
        <v>219</v>
      </c>
      <c r="Y74" s="57" t="s">
        <v>219</v>
      </c>
    </row>
    <row r="75" spans="1:25" s="212" customFormat="1" ht="41.25" customHeight="1">
      <c r="A75" s="168">
        <v>71</v>
      </c>
      <c r="B75" s="168" t="s">
        <v>91</v>
      </c>
      <c r="C75" s="57"/>
      <c r="D75" s="194" t="s">
        <v>220</v>
      </c>
      <c r="E75" s="194"/>
      <c r="F75" s="57" t="s">
        <v>100</v>
      </c>
      <c r="G75" s="57">
        <v>50</v>
      </c>
      <c r="H75" s="228">
        <v>58464.05</v>
      </c>
      <c r="I75" s="195"/>
      <c r="J75" s="59"/>
      <c r="K75" s="57" t="s">
        <v>128</v>
      </c>
      <c r="L75" s="168">
        <v>71</v>
      </c>
      <c r="M75" s="57"/>
      <c r="N75" s="57"/>
      <c r="O75" s="57" t="s">
        <v>577</v>
      </c>
      <c r="P75" s="57"/>
      <c r="Q75" s="235"/>
      <c r="R75" s="235"/>
      <c r="S75" s="235"/>
      <c r="T75" s="235"/>
      <c r="U75" s="235"/>
      <c r="V75" s="235"/>
      <c r="W75" s="235"/>
      <c r="X75" s="235"/>
      <c r="Y75" s="235"/>
    </row>
    <row r="76" spans="1:25" s="212" customFormat="1" ht="30" customHeight="1">
      <c r="A76" s="168">
        <v>72</v>
      </c>
      <c r="B76" s="168" t="s">
        <v>92</v>
      </c>
      <c r="C76" s="57"/>
      <c r="D76" s="194" t="s">
        <v>220</v>
      </c>
      <c r="E76" s="194"/>
      <c r="F76" s="57" t="s">
        <v>101</v>
      </c>
      <c r="G76" s="57">
        <v>415.92</v>
      </c>
      <c r="H76" s="228"/>
      <c r="I76" s="195">
        <v>794000</v>
      </c>
      <c r="J76" s="59"/>
      <c r="K76" s="57" t="s">
        <v>127</v>
      </c>
      <c r="L76" s="168">
        <v>72</v>
      </c>
      <c r="M76" s="57" t="s">
        <v>355</v>
      </c>
      <c r="N76" s="57" t="s">
        <v>663</v>
      </c>
      <c r="O76" s="57" t="s">
        <v>672</v>
      </c>
      <c r="P76" s="57"/>
      <c r="Q76" s="57" t="s">
        <v>359</v>
      </c>
      <c r="R76" s="57" t="s">
        <v>666</v>
      </c>
      <c r="S76" s="57" t="s">
        <v>666</v>
      </c>
      <c r="T76" s="57" t="s">
        <v>666</v>
      </c>
      <c r="U76" s="57" t="s">
        <v>280</v>
      </c>
      <c r="V76" s="57" t="s">
        <v>627</v>
      </c>
      <c r="W76" s="57" t="s">
        <v>673</v>
      </c>
      <c r="X76" s="57" t="s">
        <v>219</v>
      </c>
      <c r="Y76" s="57" t="s">
        <v>219</v>
      </c>
    </row>
    <row r="77" spans="1:25" s="212" customFormat="1" ht="30" customHeight="1">
      <c r="A77" s="168">
        <v>73</v>
      </c>
      <c r="B77" s="168" t="s">
        <v>93</v>
      </c>
      <c r="C77" s="57"/>
      <c r="D77" s="194" t="s">
        <v>220</v>
      </c>
      <c r="E77" s="194"/>
      <c r="F77" s="57" t="s">
        <v>102</v>
      </c>
      <c r="G77" s="57">
        <v>63.71</v>
      </c>
      <c r="H77" s="228"/>
      <c r="I77" s="195">
        <v>193000</v>
      </c>
      <c r="J77" s="59"/>
      <c r="K77" s="57" t="s">
        <v>127</v>
      </c>
      <c r="L77" s="168">
        <v>73</v>
      </c>
      <c r="M77" s="57" t="s">
        <v>355</v>
      </c>
      <c r="N77" s="57" t="s">
        <v>663</v>
      </c>
      <c r="O77" s="57" t="s">
        <v>672</v>
      </c>
      <c r="P77" s="57"/>
      <c r="Q77" s="57" t="s">
        <v>359</v>
      </c>
      <c r="R77" s="57" t="s">
        <v>666</v>
      </c>
      <c r="S77" s="57" t="s">
        <v>666</v>
      </c>
      <c r="T77" s="57" t="s">
        <v>666</v>
      </c>
      <c r="U77" s="57" t="s">
        <v>280</v>
      </c>
      <c r="V77" s="57" t="s">
        <v>627</v>
      </c>
      <c r="W77" s="57">
        <v>2</v>
      </c>
      <c r="X77" s="57" t="s">
        <v>220</v>
      </c>
      <c r="Y77" s="57" t="s">
        <v>219</v>
      </c>
    </row>
    <row r="78" spans="1:25" s="212" customFormat="1" ht="30" customHeight="1">
      <c r="A78" s="168">
        <v>74</v>
      </c>
      <c r="B78" s="81" t="s">
        <v>90</v>
      </c>
      <c r="C78" s="57"/>
      <c r="D78" s="194" t="s">
        <v>220</v>
      </c>
      <c r="E78" s="194"/>
      <c r="F78" s="59" t="s">
        <v>103</v>
      </c>
      <c r="G78" s="57">
        <v>431.64</v>
      </c>
      <c r="H78" s="167"/>
      <c r="I78" s="195">
        <v>1340000</v>
      </c>
      <c r="J78" s="59"/>
      <c r="K78" s="57" t="s">
        <v>133</v>
      </c>
      <c r="L78" s="168">
        <v>74</v>
      </c>
      <c r="M78" s="57" t="s">
        <v>355</v>
      </c>
      <c r="N78" s="57"/>
      <c r="O78" s="57" t="s">
        <v>586</v>
      </c>
      <c r="P78" s="57"/>
      <c r="Q78" s="57" t="s">
        <v>665</v>
      </c>
      <c r="R78" s="57" t="s">
        <v>666</v>
      </c>
      <c r="S78" s="57" t="s">
        <v>666</v>
      </c>
      <c r="T78" s="57" t="s">
        <v>666</v>
      </c>
      <c r="U78" s="57" t="s">
        <v>280</v>
      </c>
      <c r="V78" s="57" t="s">
        <v>627</v>
      </c>
      <c r="W78" s="57">
        <v>2</v>
      </c>
      <c r="X78" s="57" t="s">
        <v>219</v>
      </c>
      <c r="Y78" s="57" t="s">
        <v>219</v>
      </c>
    </row>
    <row r="79" spans="1:25" s="212" customFormat="1" ht="30" customHeight="1">
      <c r="A79" s="168">
        <v>75</v>
      </c>
      <c r="B79" s="81" t="s">
        <v>73</v>
      </c>
      <c r="C79" s="57"/>
      <c r="D79" s="194" t="s">
        <v>220</v>
      </c>
      <c r="E79" s="194"/>
      <c r="F79" s="59" t="s">
        <v>104</v>
      </c>
      <c r="G79" s="57">
        <v>197.4</v>
      </c>
      <c r="H79" s="167">
        <v>896357.54</v>
      </c>
      <c r="I79" s="195"/>
      <c r="J79" s="59"/>
      <c r="K79" s="57" t="s">
        <v>581</v>
      </c>
      <c r="L79" s="168">
        <v>75</v>
      </c>
      <c r="M79" s="57" t="s">
        <v>674</v>
      </c>
      <c r="N79" s="57" t="s">
        <v>640</v>
      </c>
      <c r="O79" s="57" t="s">
        <v>571</v>
      </c>
      <c r="P79" s="57"/>
      <c r="Q79" s="57" t="s">
        <v>665</v>
      </c>
      <c r="R79" s="57" t="s">
        <v>666</v>
      </c>
      <c r="S79" s="57" t="s">
        <v>666</v>
      </c>
      <c r="T79" s="57" t="s">
        <v>666</v>
      </c>
      <c r="U79" s="57" t="s">
        <v>280</v>
      </c>
      <c r="V79" s="57" t="s">
        <v>627</v>
      </c>
      <c r="W79" s="57">
        <v>2</v>
      </c>
      <c r="X79" s="57" t="s">
        <v>219</v>
      </c>
      <c r="Y79" s="57" t="s">
        <v>219</v>
      </c>
    </row>
    <row r="80" spans="1:25" s="212" customFormat="1" ht="30" customHeight="1">
      <c r="A80" s="168">
        <v>76</v>
      </c>
      <c r="B80" s="81" t="s">
        <v>72</v>
      </c>
      <c r="C80" s="57"/>
      <c r="D80" s="194" t="s">
        <v>220</v>
      </c>
      <c r="E80" s="194"/>
      <c r="F80" s="59" t="s">
        <v>104</v>
      </c>
      <c r="G80" s="57">
        <v>405.56</v>
      </c>
      <c r="H80" s="167"/>
      <c r="I80" s="195">
        <v>1153000</v>
      </c>
      <c r="J80" s="59"/>
      <c r="K80" s="57" t="s">
        <v>117</v>
      </c>
      <c r="L80" s="168">
        <v>76</v>
      </c>
      <c r="M80" s="57" t="s">
        <v>355</v>
      </c>
      <c r="N80" s="57" t="s">
        <v>663</v>
      </c>
      <c r="O80" s="57" t="s">
        <v>586</v>
      </c>
      <c r="P80" s="57"/>
      <c r="Q80" s="57" t="s">
        <v>359</v>
      </c>
      <c r="R80" s="57" t="s">
        <v>359</v>
      </c>
      <c r="S80" s="57" t="s">
        <v>359</v>
      </c>
      <c r="T80" s="57" t="s">
        <v>359</v>
      </c>
      <c r="U80" s="57" t="s">
        <v>280</v>
      </c>
      <c r="V80" s="57" t="s">
        <v>627</v>
      </c>
      <c r="W80" s="57">
        <v>2</v>
      </c>
      <c r="X80" s="57" t="s">
        <v>675</v>
      </c>
      <c r="Y80" s="57" t="s">
        <v>219</v>
      </c>
    </row>
    <row r="81" spans="1:25" s="212" customFormat="1" ht="30" customHeight="1">
      <c r="A81" s="168">
        <v>77</v>
      </c>
      <c r="B81" s="81" t="s">
        <v>72</v>
      </c>
      <c r="C81" s="57"/>
      <c r="D81" s="194" t="s">
        <v>220</v>
      </c>
      <c r="E81" s="194"/>
      <c r="F81" s="59" t="s">
        <v>104</v>
      </c>
      <c r="G81" s="57">
        <v>100.02</v>
      </c>
      <c r="H81" s="167"/>
      <c r="I81" s="195">
        <v>285000</v>
      </c>
      <c r="J81" s="59"/>
      <c r="K81" s="57" t="s">
        <v>582</v>
      </c>
      <c r="L81" s="168">
        <v>77</v>
      </c>
      <c r="M81" s="57" t="s">
        <v>355</v>
      </c>
      <c r="N81" s="57" t="s">
        <v>663</v>
      </c>
      <c r="O81" s="57" t="s">
        <v>676</v>
      </c>
      <c r="P81" s="57"/>
      <c r="Q81" s="57" t="s">
        <v>359</v>
      </c>
      <c r="R81" s="57" t="s">
        <v>359</v>
      </c>
      <c r="S81" s="57" t="s">
        <v>359</v>
      </c>
      <c r="T81" s="57" t="s">
        <v>359</v>
      </c>
      <c r="U81" s="57" t="s">
        <v>280</v>
      </c>
      <c r="V81" s="57" t="s">
        <v>627</v>
      </c>
      <c r="W81" s="57">
        <v>2</v>
      </c>
      <c r="X81" s="57" t="s">
        <v>675</v>
      </c>
      <c r="Y81" s="57" t="s">
        <v>219</v>
      </c>
    </row>
    <row r="82" spans="1:25" s="212" customFormat="1" ht="30" customHeight="1">
      <c r="A82" s="168">
        <v>78</v>
      </c>
      <c r="B82" s="81" t="s">
        <v>94</v>
      </c>
      <c r="C82" s="57"/>
      <c r="D82" s="194" t="s">
        <v>220</v>
      </c>
      <c r="E82" s="194"/>
      <c r="F82" s="59" t="s">
        <v>104</v>
      </c>
      <c r="G82" s="57">
        <v>170.9</v>
      </c>
      <c r="H82" s="167"/>
      <c r="I82" s="195">
        <v>487000</v>
      </c>
      <c r="J82" s="59"/>
      <c r="K82" s="57" t="s">
        <v>109</v>
      </c>
      <c r="L82" s="168">
        <v>78</v>
      </c>
      <c r="M82" s="57" t="s">
        <v>355</v>
      </c>
      <c r="N82" s="57" t="s">
        <v>663</v>
      </c>
      <c r="O82" s="57" t="s">
        <v>676</v>
      </c>
      <c r="P82" s="57"/>
      <c r="Q82" s="57" t="s">
        <v>359</v>
      </c>
      <c r="R82" s="57" t="s">
        <v>359</v>
      </c>
      <c r="S82" s="57" t="s">
        <v>359</v>
      </c>
      <c r="T82" s="57" t="s">
        <v>359</v>
      </c>
      <c r="U82" s="57" t="s">
        <v>280</v>
      </c>
      <c r="V82" s="57" t="s">
        <v>627</v>
      </c>
      <c r="W82" s="57">
        <v>2</v>
      </c>
      <c r="X82" s="57" t="s">
        <v>675</v>
      </c>
      <c r="Y82" s="57" t="s">
        <v>219</v>
      </c>
    </row>
    <row r="83" spans="1:25" s="212" customFormat="1" ht="30" customHeight="1">
      <c r="A83" s="168">
        <v>79</v>
      </c>
      <c r="B83" s="81" t="s">
        <v>72</v>
      </c>
      <c r="C83" s="57"/>
      <c r="D83" s="194" t="s">
        <v>220</v>
      </c>
      <c r="E83" s="194"/>
      <c r="F83" s="59" t="s">
        <v>104</v>
      </c>
      <c r="G83" s="57">
        <v>176</v>
      </c>
      <c r="H83" s="167"/>
      <c r="I83" s="195">
        <v>501000</v>
      </c>
      <c r="J83" s="59"/>
      <c r="K83" s="57" t="s">
        <v>112</v>
      </c>
      <c r="L83" s="168">
        <v>79</v>
      </c>
      <c r="M83" s="57" t="s">
        <v>355</v>
      </c>
      <c r="N83" s="57" t="s">
        <v>656</v>
      </c>
      <c r="O83" s="57" t="s">
        <v>641</v>
      </c>
      <c r="P83" s="57"/>
      <c r="Q83" s="57" t="s">
        <v>359</v>
      </c>
      <c r="R83" s="57" t="s">
        <v>359</v>
      </c>
      <c r="S83" s="57" t="s">
        <v>359</v>
      </c>
      <c r="T83" s="57" t="s">
        <v>359</v>
      </c>
      <c r="U83" s="57" t="s">
        <v>280</v>
      </c>
      <c r="V83" s="57" t="s">
        <v>627</v>
      </c>
      <c r="W83" s="57">
        <v>1</v>
      </c>
      <c r="X83" s="57" t="s">
        <v>675</v>
      </c>
      <c r="Y83" s="57" t="s">
        <v>219</v>
      </c>
    </row>
    <row r="84" spans="1:25" s="212" customFormat="1" ht="30" customHeight="1">
      <c r="A84" s="168">
        <v>80</v>
      </c>
      <c r="B84" s="81" t="s">
        <v>95</v>
      </c>
      <c r="C84" s="57" t="s">
        <v>677</v>
      </c>
      <c r="D84" s="194" t="s">
        <v>220</v>
      </c>
      <c r="E84" s="194"/>
      <c r="F84" s="59" t="s">
        <v>104</v>
      </c>
      <c r="G84" s="57">
        <v>266.04000000000002</v>
      </c>
      <c r="H84" s="167"/>
      <c r="I84" s="195">
        <v>757000</v>
      </c>
      <c r="J84" s="59"/>
      <c r="K84" s="57" t="s">
        <v>110</v>
      </c>
      <c r="L84" s="168">
        <v>80</v>
      </c>
      <c r="M84" s="57" t="s">
        <v>355</v>
      </c>
      <c r="N84" s="57" t="s">
        <v>663</v>
      </c>
      <c r="O84" s="57" t="s">
        <v>676</v>
      </c>
      <c r="P84" s="57"/>
      <c r="Q84" s="57" t="s">
        <v>359</v>
      </c>
      <c r="R84" s="57" t="s">
        <v>359</v>
      </c>
      <c r="S84" s="57" t="s">
        <v>359</v>
      </c>
      <c r="T84" s="57" t="s">
        <v>359</v>
      </c>
      <c r="U84" s="57" t="s">
        <v>280</v>
      </c>
      <c r="V84" s="57" t="s">
        <v>627</v>
      </c>
      <c r="W84" s="57">
        <v>2</v>
      </c>
      <c r="X84" s="57" t="s">
        <v>675</v>
      </c>
      <c r="Y84" s="57" t="s">
        <v>219</v>
      </c>
    </row>
    <row r="85" spans="1:25" s="212" customFormat="1" ht="30" customHeight="1">
      <c r="A85" s="168">
        <v>81</v>
      </c>
      <c r="B85" s="81" t="s">
        <v>72</v>
      </c>
      <c r="C85" s="57"/>
      <c r="D85" s="194" t="s">
        <v>220</v>
      </c>
      <c r="E85" s="194"/>
      <c r="F85" s="59" t="s">
        <v>104</v>
      </c>
      <c r="G85" s="57">
        <v>126.57</v>
      </c>
      <c r="H85" s="167"/>
      <c r="I85" s="195">
        <v>359000</v>
      </c>
      <c r="J85" s="59"/>
      <c r="K85" s="57" t="s">
        <v>124</v>
      </c>
      <c r="L85" s="168">
        <v>81</v>
      </c>
      <c r="M85" s="57" t="s">
        <v>355</v>
      </c>
      <c r="N85" s="57" t="s">
        <v>663</v>
      </c>
      <c r="O85" s="57" t="s">
        <v>641</v>
      </c>
      <c r="P85" s="57"/>
      <c r="Q85" s="57" t="s">
        <v>359</v>
      </c>
      <c r="R85" s="57" t="s">
        <v>359</v>
      </c>
      <c r="S85" s="57" t="s">
        <v>359</v>
      </c>
      <c r="T85" s="57" t="s">
        <v>359</v>
      </c>
      <c r="U85" s="57" t="s">
        <v>280</v>
      </c>
      <c r="V85" s="57" t="s">
        <v>627</v>
      </c>
      <c r="W85" s="57">
        <v>2</v>
      </c>
      <c r="X85" s="57" t="s">
        <v>675</v>
      </c>
      <c r="Y85" s="57" t="s">
        <v>219</v>
      </c>
    </row>
    <row r="86" spans="1:25" s="212" customFormat="1" ht="30" customHeight="1">
      <c r="A86" s="168">
        <v>82</v>
      </c>
      <c r="B86" s="81" t="s">
        <v>96</v>
      </c>
      <c r="C86" s="57"/>
      <c r="D86" s="194" t="s">
        <v>220</v>
      </c>
      <c r="E86" s="194"/>
      <c r="F86" s="59" t="s">
        <v>104</v>
      </c>
      <c r="G86" s="57"/>
      <c r="H86" s="242">
        <v>229999.2</v>
      </c>
      <c r="I86" s="195"/>
      <c r="J86" s="59"/>
      <c r="K86" s="57" t="s">
        <v>583</v>
      </c>
      <c r="L86" s="168">
        <v>82</v>
      </c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</row>
    <row r="87" spans="1:25" s="212" customFormat="1" ht="30" customHeight="1">
      <c r="A87" s="168">
        <v>83</v>
      </c>
      <c r="B87" s="81" t="s">
        <v>96</v>
      </c>
      <c r="C87" s="57" t="s">
        <v>324</v>
      </c>
      <c r="D87" s="194" t="s">
        <v>220</v>
      </c>
      <c r="E87" s="194"/>
      <c r="F87" s="59" t="s">
        <v>104</v>
      </c>
      <c r="G87" s="57">
        <v>150</v>
      </c>
      <c r="H87" s="167"/>
      <c r="I87" s="195">
        <v>427000</v>
      </c>
      <c r="J87" s="59"/>
      <c r="K87" s="57" t="s">
        <v>135</v>
      </c>
      <c r="L87" s="168">
        <v>83</v>
      </c>
      <c r="M87" s="57" t="s">
        <v>355</v>
      </c>
      <c r="N87" s="57" t="s">
        <v>663</v>
      </c>
      <c r="O87" s="57" t="s">
        <v>658</v>
      </c>
      <c r="P87" s="57"/>
      <c r="Q87" s="57" t="s">
        <v>359</v>
      </c>
      <c r="R87" s="57" t="s">
        <v>359</v>
      </c>
      <c r="S87" s="57" t="s">
        <v>359</v>
      </c>
      <c r="T87" s="57" t="s">
        <v>359</v>
      </c>
      <c r="U87" s="57" t="s">
        <v>280</v>
      </c>
      <c r="V87" s="57" t="s">
        <v>627</v>
      </c>
      <c r="W87" s="57">
        <v>2</v>
      </c>
      <c r="X87" s="57" t="s">
        <v>675</v>
      </c>
      <c r="Y87" s="57" t="s">
        <v>219</v>
      </c>
    </row>
    <row r="88" spans="1:25" s="212" customFormat="1" ht="30" customHeight="1">
      <c r="A88" s="168">
        <v>84</v>
      </c>
      <c r="B88" s="81" t="s">
        <v>97</v>
      </c>
      <c r="C88" s="57" t="s">
        <v>678</v>
      </c>
      <c r="D88" s="194" t="s">
        <v>220</v>
      </c>
      <c r="E88" s="194"/>
      <c r="F88" s="59" t="s">
        <v>104</v>
      </c>
      <c r="G88" s="57">
        <v>848</v>
      </c>
      <c r="H88" s="167"/>
      <c r="I88" s="195">
        <v>1618000</v>
      </c>
      <c r="J88" s="59"/>
      <c r="K88" s="57" t="s">
        <v>109</v>
      </c>
      <c r="L88" s="168">
        <v>84</v>
      </c>
      <c r="M88" s="57" t="s">
        <v>355</v>
      </c>
      <c r="N88" s="57" t="s">
        <v>679</v>
      </c>
      <c r="O88" s="57" t="s">
        <v>672</v>
      </c>
      <c r="P88" s="57"/>
      <c r="Q88" s="57" t="s">
        <v>666</v>
      </c>
      <c r="R88" s="57" t="s">
        <v>666</v>
      </c>
      <c r="S88" s="57" t="s">
        <v>666</v>
      </c>
      <c r="T88" s="57" t="s">
        <v>666</v>
      </c>
      <c r="U88" s="57" t="s">
        <v>280</v>
      </c>
      <c r="V88" s="57" t="s">
        <v>627</v>
      </c>
      <c r="W88" s="57">
        <v>2</v>
      </c>
      <c r="X88" s="57" t="s">
        <v>648</v>
      </c>
      <c r="Y88" s="57" t="s">
        <v>219</v>
      </c>
    </row>
    <row r="89" spans="1:25" s="212" customFormat="1" ht="30" customHeight="1">
      <c r="A89" s="168">
        <v>85</v>
      </c>
      <c r="B89" s="81" t="s">
        <v>323</v>
      </c>
      <c r="C89" s="57"/>
      <c r="D89" s="194" t="s">
        <v>220</v>
      </c>
      <c r="E89" s="194"/>
      <c r="F89" s="59" t="s">
        <v>104</v>
      </c>
      <c r="G89" s="57"/>
      <c r="H89" s="242">
        <v>8192.57</v>
      </c>
      <c r="I89" s="195"/>
      <c r="J89" s="59"/>
      <c r="K89" s="57" t="s">
        <v>134</v>
      </c>
      <c r="L89" s="168">
        <v>85</v>
      </c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</row>
    <row r="90" spans="1:25" s="212" customFormat="1" ht="30" customHeight="1">
      <c r="A90" s="168">
        <v>86</v>
      </c>
      <c r="B90" s="168" t="s">
        <v>478</v>
      </c>
      <c r="C90" s="57" t="s">
        <v>478</v>
      </c>
      <c r="D90" s="194" t="s">
        <v>220</v>
      </c>
      <c r="E90" s="194"/>
      <c r="F90" s="57" t="s">
        <v>479</v>
      </c>
      <c r="G90" s="57">
        <v>51.3</v>
      </c>
      <c r="H90" s="236">
        <v>138000</v>
      </c>
      <c r="I90" s="195">
        <v>153000</v>
      </c>
      <c r="J90" s="59"/>
      <c r="K90" s="57" t="s">
        <v>480</v>
      </c>
      <c r="L90" s="168">
        <v>86</v>
      </c>
      <c r="M90" s="57" t="s">
        <v>680</v>
      </c>
      <c r="N90" s="57" t="s">
        <v>640</v>
      </c>
      <c r="O90" s="57" t="s">
        <v>643</v>
      </c>
      <c r="P90" s="57"/>
      <c r="Q90" s="57" t="s">
        <v>666</v>
      </c>
      <c r="R90" s="57" t="s">
        <v>666</v>
      </c>
      <c r="S90" s="57" t="s">
        <v>666</v>
      </c>
      <c r="T90" s="57" t="s">
        <v>666</v>
      </c>
      <c r="U90" s="57" t="s">
        <v>358</v>
      </c>
      <c r="V90" s="57" t="s">
        <v>627</v>
      </c>
      <c r="W90" s="57"/>
      <c r="X90" s="57" t="s">
        <v>220</v>
      </c>
      <c r="Y90" s="57" t="s">
        <v>219</v>
      </c>
    </row>
    <row r="91" spans="1:25" s="212" customFormat="1" ht="39.75" customHeight="1">
      <c r="A91" s="248" t="s">
        <v>0</v>
      </c>
      <c r="B91" s="248" t="s">
        <v>0</v>
      </c>
      <c r="C91" s="248"/>
      <c r="D91" s="229"/>
      <c r="E91" s="229"/>
      <c r="F91" s="57"/>
      <c r="G91" s="57"/>
      <c r="H91" s="230">
        <f>SUM(H5:H90)</f>
        <v>4853998.1700000009</v>
      </c>
      <c r="I91" s="231">
        <f>SUM(I5:I90)</f>
        <v>30791996.890000001</v>
      </c>
      <c r="J91" s="230"/>
      <c r="K91" s="59"/>
      <c r="L91" s="59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</row>
    <row r="92" spans="1:25" s="10" customFormat="1" ht="22.5" customHeight="1">
      <c r="A92" s="254" t="s">
        <v>529</v>
      </c>
      <c r="B92" s="254"/>
      <c r="C92" s="254"/>
      <c r="D92" s="254"/>
      <c r="E92" s="254"/>
      <c r="F92" s="254"/>
      <c r="G92" s="44"/>
      <c r="H92" s="96"/>
      <c r="I92" s="97"/>
      <c r="J92" s="45"/>
      <c r="K92" s="45"/>
      <c r="L92" s="254" t="s">
        <v>529</v>
      </c>
      <c r="M92" s="254"/>
      <c r="N92" s="254"/>
      <c r="O92" s="254"/>
      <c r="P92" s="254"/>
      <c r="Q92" s="254"/>
      <c r="R92" s="44"/>
      <c r="S92" s="44"/>
      <c r="T92" s="44"/>
      <c r="U92" s="44"/>
      <c r="V92" s="44"/>
      <c r="W92" s="44"/>
      <c r="X92" s="44"/>
      <c r="Y92" s="44"/>
    </row>
    <row r="93" spans="1:25" s="212" customFormat="1" ht="123.75" customHeight="1">
      <c r="A93" s="57">
        <v>1</v>
      </c>
      <c r="B93" s="81" t="s">
        <v>325</v>
      </c>
      <c r="C93" s="57"/>
      <c r="D93" s="57" t="s">
        <v>517</v>
      </c>
      <c r="E93" s="57"/>
      <c r="F93" s="232">
        <v>1908</v>
      </c>
      <c r="G93" s="59" t="s">
        <v>398</v>
      </c>
      <c r="H93" s="195"/>
      <c r="I93" s="195">
        <v>598000</v>
      </c>
      <c r="J93" s="234" t="s">
        <v>400</v>
      </c>
      <c r="K93" s="57" t="s">
        <v>337</v>
      </c>
      <c r="L93" s="57">
        <v>1</v>
      </c>
      <c r="M93" s="57" t="s">
        <v>409</v>
      </c>
      <c r="N93" s="57" t="s">
        <v>391</v>
      </c>
      <c r="O93" s="57" t="s">
        <v>392</v>
      </c>
      <c r="P93" s="168" t="s">
        <v>433</v>
      </c>
      <c r="Q93" s="57" t="s">
        <v>367</v>
      </c>
      <c r="R93" s="57" t="s">
        <v>367</v>
      </c>
      <c r="S93" s="57" t="s">
        <v>358</v>
      </c>
      <c r="T93" s="57" t="s">
        <v>367</v>
      </c>
      <c r="U93" s="57" t="s">
        <v>368</v>
      </c>
      <c r="V93" s="57" t="s">
        <v>369</v>
      </c>
      <c r="W93" s="57" t="s">
        <v>393</v>
      </c>
      <c r="X93" s="59" t="s">
        <v>394</v>
      </c>
      <c r="Y93" s="59" t="s">
        <v>226</v>
      </c>
    </row>
    <row r="94" spans="1:25" s="212" customFormat="1" ht="112.5" customHeight="1">
      <c r="A94" s="57">
        <v>2</v>
      </c>
      <c r="B94" s="81" t="s">
        <v>326</v>
      </c>
      <c r="C94" s="57"/>
      <c r="D94" s="57" t="s">
        <v>517</v>
      </c>
      <c r="E94" s="57"/>
      <c r="F94" s="232">
        <v>1959</v>
      </c>
      <c r="G94" s="57">
        <v>901.67</v>
      </c>
      <c r="H94" s="195"/>
      <c r="I94" s="195">
        <v>1720000</v>
      </c>
      <c r="J94" s="234" t="s">
        <v>338</v>
      </c>
      <c r="K94" s="57" t="s">
        <v>339</v>
      </c>
      <c r="L94" s="57">
        <v>2</v>
      </c>
      <c r="M94" s="57" t="s">
        <v>390</v>
      </c>
      <c r="N94" s="57" t="s">
        <v>391</v>
      </c>
      <c r="O94" s="57" t="s">
        <v>392</v>
      </c>
      <c r="P94" s="168" t="s">
        <v>434</v>
      </c>
      <c r="Q94" s="57" t="s">
        <v>367</v>
      </c>
      <c r="R94" s="57" t="s">
        <v>367</v>
      </c>
      <c r="S94" s="57" t="s">
        <v>358</v>
      </c>
      <c r="T94" s="57" t="s">
        <v>367</v>
      </c>
      <c r="U94" s="57" t="s">
        <v>368</v>
      </c>
      <c r="V94" s="57" t="s">
        <v>369</v>
      </c>
      <c r="W94" s="57">
        <v>2</v>
      </c>
      <c r="X94" s="57" t="s">
        <v>363</v>
      </c>
      <c r="Y94" s="57" t="s">
        <v>219</v>
      </c>
    </row>
    <row r="95" spans="1:25" s="212" customFormat="1" ht="74.25" customHeight="1">
      <c r="A95" s="57">
        <v>3</v>
      </c>
      <c r="B95" s="81" t="s">
        <v>327</v>
      </c>
      <c r="C95" s="57"/>
      <c r="D95" s="57" t="s">
        <v>517</v>
      </c>
      <c r="E95" s="57"/>
      <c r="F95" s="232">
        <v>1962</v>
      </c>
      <c r="G95" s="59">
        <v>780.11</v>
      </c>
      <c r="H95" s="195"/>
      <c r="I95" s="195">
        <v>1488000</v>
      </c>
      <c r="J95" s="234" t="s">
        <v>340</v>
      </c>
      <c r="K95" s="57" t="s">
        <v>341</v>
      </c>
      <c r="L95" s="57">
        <v>3</v>
      </c>
      <c r="M95" s="57" t="s">
        <v>355</v>
      </c>
      <c r="N95" s="57" t="s">
        <v>356</v>
      </c>
      <c r="O95" s="237" t="s">
        <v>357</v>
      </c>
      <c r="P95" s="168" t="s">
        <v>435</v>
      </c>
      <c r="Q95" s="57" t="s">
        <v>358</v>
      </c>
      <c r="R95" s="57" t="s">
        <v>359</v>
      </c>
      <c r="S95" s="57" t="s">
        <v>359</v>
      </c>
      <c r="T95" s="57" t="s">
        <v>360</v>
      </c>
      <c r="U95" s="57" t="s">
        <v>361</v>
      </c>
      <c r="V95" s="57" t="s">
        <v>362</v>
      </c>
      <c r="W95" s="59">
        <v>1</v>
      </c>
      <c r="X95" s="59" t="s">
        <v>396</v>
      </c>
      <c r="Y95" s="59" t="s">
        <v>219</v>
      </c>
    </row>
    <row r="96" spans="1:25" s="212" customFormat="1" ht="76.5" customHeight="1">
      <c r="A96" s="57">
        <v>4</v>
      </c>
      <c r="B96" s="81" t="s">
        <v>328</v>
      </c>
      <c r="C96" s="57"/>
      <c r="D96" s="57" t="s">
        <v>517</v>
      </c>
      <c r="E96" s="57"/>
      <c r="F96" s="232">
        <v>1964</v>
      </c>
      <c r="G96" s="59" t="s">
        <v>399</v>
      </c>
      <c r="H96" s="195"/>
      <c r="I96" s="195">
        <v>1574000</v>
      </c>
      <c r="J96" s="234" t="s">
        <v>342</v>
      </c>
      <c r="K96" s="57" t="s">
        <v>337</v>
      </c>
      <c r="L96" s="57">
        <v>4</v>
      </c>
      <c r="M96" s="57" t="s">
        <v>364</v>
      </c>
      <c r="N96" s="57" t="s">
        <v>530</v>
      </c>
      <c r="O96" s="57" t="s">
        <v>365</v>
      </c>
      <c r="P96" s="168" t="s">
        <v>433</v>
      </c>
      <c r="Q96" s="57" t="s">
        <v>395</v>
      </c>
      <c r="R96" s="57" t="s">
        <v>362</v>
      </c>
      <c r="S96" s="57" t="s">
        <v>362</v>
      </c>
      <c r="T96" s="57" t="s">
        <v>362</v>
      </c>
      <c r="U96" s="57" t="s">
        <v>280</v>
      </c>
      <c r="V96" s="57" t="s">
        <v>362</v>
      </c>
      <c r="W96" s="59" t="s">
        <v>370</v>
      </c>
      <c r="X96" s="59" t="s">
        <v>226</v>
      </c>
      <c r="Y96" s="59" t="s">
        <v>226</v>
      </c>
    </row>
    <row r="97" spans="1:25" s="212" customFormat="1" ht="71.25" customHeight="1">
      <c r="A97" s="57">
        <v>5</v>
      </c>
      <c r="B97" s="81" t="s">
        <v>329</v>
      </c>
      <c r="C97" s="57"/>
      <c r="D97" s="57" t="s">
        <v>517</v>
      </c>
      <c r="E97" s="57"/>
      <c r="F97" s="232">
        <v>1967</v>
      </c>
      <c r="G97" s="59">
        <v>492.27</v>
      </c>
      <c r="H97" s="195"/>
      <c r="I97" s="195">
        <v>939000</v>
      </c>
      <c r="J97" s="234" t="s">
        <v>343</v>
      </c>
      <c r="K97" s="57" t="s">
        <v>344</v>
      </c>
      <c r="L97" s="57">
        <v>5</v>
      </c>
      <c r="M97" s="57" t="s">
        <v>364</v>
      </c>
      <c r="N97" s="57" t="s">
        <v>530</v>
      </c>
      <c r="O97" s="57" t="s">
        <v>365</v>
      </c>
      <c r="P97" s="168" t="s">
        <v>436</v>
      </c>
      <c r="Q97" s="57" t="s">
        <v>366</v>
      </c>
      <c r="R97" s="57" t="s">
        <v>367</v>
      </c>
      <c r="S97" s="57" t="s">
        <v>366</v>
      </c>
      <c r="T97" s="57" t="s">
        <v>367</v>
      </c>
      <c r="U97" s="57" t="s">
        <v>368</v>
      </c>
      <c r="V97" s="57" t="s">
        <v>369</v>
      </c>
      <c r="W97" s="59">
        <v>2</v>
      </c>
      <c r="X97" s="59" t="s">
        <v>219</v>
      </c>
      <c r="Y97" s="59" t="s">
        <v>219</v>
      </c>
    </row>
    <row r="98" spans="1:25" s="212" customFormat="1" ht="108.75" customHeight="1">
      <c r="A98" s="57">
        <v>6</v>
      </c>
      <c r="B98" s="81" t="s">
        <v>330</v>
      </c>
      <c r="C98" s="57"/>
      <c r="D98" s="57" t="s">
        <v>517</v>
      </c>
      <c r="E98" s="57"/>
      <c r="F98" s="232">
        <v>1972</v>
      </c>
      <c r="G98" s="59" t="s">
        <v>378</v>
      </c>
      <c r="H98" s="195"/>
      <c r="I98" s="195">
        <v>1502000</v>
      </c>
      <c r="J98" s="234" t="s">
        <v>345</v>
      </c>
      <c r="K98" s="57" t="s">
        <v>346</v>
      </c>
      <c r="L98" s="57">
        <v>6</v>
      </c>
      <c r="M98" s="57" t="s">
        <v>371</v>
      </c>
      <c r="N98" s="57" t="s">
        <v>372</v>
      </c>
      <c r="O98" s="57" t="s">
        <v>373</v>
      </c>
      <c r="P98" s="168" t="s">
        <v>437</v>
      </c>
      <c r="Q98" s="57" t="s">
        <v>359</v>
      </c>
      <c r="R98" s="57" t="s">
        <v>359</v>
      </c>
      <c r="S98" s="57" t="s">
        <v>359</v>
      </c>
      <c r="T98" s="57" t="s">
        <v>359</v>
      </c>
      <c r="U98" s="57" t="s">
        <v>361</v>
      </c>
      <c r="V98" s="57" t="s">
        <v>359</v>
      </c>
      <c r="W98" s="57" t="s">
        <v>379</v>
      </c>
      <c r="X98" s="59" t="s">
        <v>218</v>
      </c>
      <c r="Y98" s="59" t="s">
        <v>218</v>
      </c>
    </row>
    <row r="99" spans="1:25" s="212" customFormat="1" ht="90.75" customHeight="1">
      <c r="A99" s="57">
        <v>7</v>
      </c>
      <c r="B99" s="81" t="s">
        <v>331</v>
      </c>
      <c r="C99" s="57"/>
      <c r="D99" s="57" t="s">
        <v>517</v>
      </c>
      <c r="E99" s="57"/>
      <c r="F99" s="232">
        <v>1905</v>
      </c>
      <c r="G99" s="59">
        <v>790.2</v>
      </c>
      <c r="H99" s="195"/>
      <c r="I99" s="195">
        <v>1507000</v>
      </c>
      <c r="J99" s="234" t="s">
        <v>401</v>
      </c>
      <c r="K99" s="57" t="s">
        <v>347</v>
      </c>
      <c r="L99" s="57">
        <v>7</v>
      </c>
      <c r="M99" s="57" t="s">
        <v>374</v>
      </c>
      <c r="N99" s="57" t="s">
        <v>375</v>
      </c>
      <c r="O99" s="57" t="s">
        <v>376</v>
      </c>
      <c r="P99" s="168" t="s">
        <v>438</v>
      </c>
      <c r="Q99" s="57" t="s">
        <v>377</v>
      </c>
      <c r="R99" s="57" t="s">
        <v>362</v>
      </c>
      <c r="S99" s="57" t="s">
        <v>424</v>
      </c>
      <c r="T99" s="57" t="s">
        <v>369</v>
      </c>
      <c r="U99" s="57" t="s">
        <v>425</v>
      </c>
      <c r="V99" s="57" t="s">
        <v>362</v>
      </c>
      <c r="W99" s="59">
        <v>2</v>
      </c>
      <c r="X99" s="59" t="s">
        <v>226</v>
      </c>
      <c r="Y99" s="59" t="s">
        <v>226</v>
      </c>
    </row>
    <row r="100" spans="1:25" s="212" customFormat="1" ht="94.5" customHeight="1">
      <c r="A100" s="57">
        <v>8</v>
      </c>
      <c r="B100" s="81" t="s">
        <v>332</v>
      </c>
      <c r="C100" s="57"/>
      <c r="D100" s="57" t="s">
        <v>517</v>
      </c>
      <c r="E100" s="57"/>
      <c r="F100" s="232">
        <v>1905</v>
      </c>
      <c r="G100" s="59">
        <v>369.44</v>
      </c>
      <c r="H100" s="225"/>
      <c r="I100" s="195">
        <v>705000</v>
      </c>
      <c r="J100" s="234" t="s">
        <v>402</v>
      </c>
      <c r="K100" s="57" t="s">
        <v>348</v>
      </c>
      <c r="L100" s="57">
        <v>8</v>
      </c>
      <c r="M100" s="57" t="s">
        <v>380</v>
      </c>
      <c r="N100" s="57" t="s">
        <v>381</v>
      </c>
      <c r="O100" s="57" t="s">
        <v>382</v>
      </c>
      <c r="P100" s="168" t="s">
        <v>439</v>
      </c>
      <c r="Q100" s="57" t="s">
        <v>383</v>
      </c>
      <c r="R100" s="57" t="s">
        <v>359</v>
      </c>
      <c r="S100" s="57" t="s">
        <v>384</v>
      </c>
      <c r="T100" s="57" t="s">
        <v>426</v>
      </c>
      <c r="U100" s="57" t="s">
        <v>361</v>
      </c>
      <c r="V100" s="57" t="s">
        <v>362</v>
      </c>
      <c r="W100" s="59">
        <v>2</v>
      </c>
      <c r="X100" s="59" t="s">
        <v>220</v>
      </c>
      <c r="Y100" s="59" t="s">
        <v>219</v>
      </c>
    </row>
    <row r="101" spans="1:25" s="212" customFormat="1" ht="82.5" customHeight="1">
      <c r="A101" s="57">
        <v>9</v>
      </c>
      <c r="B101" s="81" t="s">
        <v>333</v>
      </c>
      <c r="C101" s="57"/>
      <c r="D101" s="57" t="s">
        <v>517</v>
      </c>
      <c r="E101" s="57"/>
      <c r="F101" s="232">
        <v>1964</v>
      </c>
      <c r="G101" s="59">
        <v>259.66000000000003</v>
      </c>
      <c r="H101" s="225"/>
      <c r="I101" s="195">
        <v>495000</v>
      </c>
      <c r="J101" s="234" t="s">
        <v>403</v>
      </c>
      <c r="K101" s="57" t="s">
        <v>348</v>
      </c>
      <c r="L101" s="57">
        <v>9</v>
      </c>
      <c r="M101" s="57" t="s">
        <v>388</v>
      </c>
      <c r="N101" s="57" t="s">
        <v>381</v>
      </c>
      <c r="O101" s="57" t="s">
        <v>382</v>
      </c>
      <c r="P101" s="168" t="s">
        <v>439</v>
      </c>
      <c r="Q101" s="57" t="s">
        <v>359</v>
      </c>
      <c r="R101" s="57" t="s">
        <v>359</v>
      </c>
      <c r="S101" s="57" t="s">
        <v>359</v>
      </c>
      <c r="T101" s="57" t="s">
        <v>358</v>
      </c>
      <c r="U101" s="57" t="s">
        <v>361</v>
      </c>
      <c r="V101" s="57" t="s">
        <v>359</v>
      </c>
      <c r="W101" s="59">
        <v>1</v>
      </c>
      <c r="X101" s="59" t="s">
        <v>226</v>
      </c>
      <c r="Y101" s="59" t="s">
        <v>219</v>
      </c>
    </row>
    <row r="102" spans="1:25" s="212" customFormat="1" ht="45" customHeight="1">
      <c r="A102" s="57">
        <v>10</v>
      </c>
      <c r="B102" s="81" t="s">
        <v>334</v>
      </c>
      <c r="C102" s="57"/>
      <c r="D102" s="57" t="s">
        <v>517</v>
      </c>
      <c r="E102" s="57"/>
      <c r="F102" s="232">
        <v>1993</v>
      </c>
      <c r="G102" s="59"/>
      <c r="H102" s="195">
        <v>138327.25</v>
      </c>
      <c r="I102" s="195"/>
      <c r="J102" s="234"/>
      <c r="K102" s="57" t="s">
        <v>347</v>
      </c>
      <c r="L102" s="57">
        <v>10</v>
      </c>
      <c r="M102" s="57"/>
      <c r="N102" s="57"/>
      <c r="O102" s="57"/>
      <c r="P102" s="168"/>
      <c r="Q102" s="57"/>
      <c r="R102" s="57"/>
      <c r="S102" s="57"/>
      <c r="T102" s="57"/>
      <c r="U102" s="57"/>
      <c r="V102" s="57"/>
      <c r="W102" s="59"/>
      <c r="X102" s="59"/>
      <c r="Y102" s="59"/>
    </row>
    <row r="103" spans="1:25" s="212" customFormat="1" ht="86.25" customHeight="1">
      <c r="A103" s="57">
        <v>11</v>
      </c>
      <c r="B103" s="81" t="s">
        <v>335</v>
      </c>
      <c r="C103" s="57"/>
      <c r="D103" s="57" t="s">
        <v>517</v>
      </c>
      <c r="E103" s="57"/>
      <c r="F103" s="232">
        <v>1994</v>
      </c>
      <c r="G103" s="238" t="s">
        <v>430</v>
      </c>
      <c r="H103" s="195"/>
      <c r="I103" s="195">
        <v>942000</v>
      </c>
      <c r="J103" s="239" t="s">
        <v>404</v>
      </c>
      <c r="K103" s="57" t="s">
        <v>337</v>
      </c>
      <c r="L103" s="57">
        <v>11</v>
      </c>
      <c r="M103" s="57" t="s">
        <v>410</v>
      </c>
      <c r="N103" s="57" t="s">
        <v>411</v>
      </c>
      <c r="O103" s="57" t="s">
        <v>412</v>
      </c>
      <c r="P103" s="168" t="s">
        <v>440</v>
      </c>
      <c r="Q103" s="57" t="s">
        <v>427</v>
      </c>
      <c r="R103" s="57" t="s">
        <v>359</v>
      </c>
      <c r="S103" s="57" t="s">
        <v>366</v>
      </c>
      <c r="T103" s="57" t="s">
        <v>362</v>
      </c>
      <c r="U103" s="57" t="s">
        <v>368</v>
      </c>
      <c r="V103" s="57" t="s">
        <v>369</v>
      </c>
      <c r="W103" s="238" t="s">
        <v>370</v>
      </c>
      <c r="X103" s="59" t="s">
        <v>218</v>
      </c>
      <c r="Y103" s="59" t="s">
        <v>218</v>
      </c>
    </row>
    <row r="104" spans="1:25" s="212" customFormat="1" ht="78.75" customHeight="1">
      <c r="A104" s="57">
        <v>12</v>
      </c>
      <c r="B104" s="81" t="s">
        <v>336</v>
      </c>
      <c r="C104" s="57"/>
      <c r="D104" s="57" t="s">
        <v>517</v>
      </c>
      <c r="E104" s="57"/>
      <c r="F104" s="232">
        <v>1996</v>
      </c>
      <c r="G104" s="59">
        <v>377.25</v>
      </c>
      <c r="H104" s="195"/>
      <c r="I104" s="195">
        <v>720000</v>
      </c>
      <c r="J104" s="234" t="s">
        <v>405</v>
      </c>
      <c r="K104" s="57" t="s">
        <v>348</v>
      </c>
      <c r="L104" s="57">
        <v>12</v>
      </c>
      <c r="M104" s="57" t="s">
        <v>388</v>
      </c>
      <c r="N104" s="57" t="s">
        <v>389</v>
      </c>
      <c r="O104" s="57" t="s">
        <v>373</v>
      </c>
      <c r="P104" s="168" t="s">
        <v>441</v>
      </c>
      <c r="Q104" s="57" t="s">
        <v>428</v>
      </c>
      <c r="R104" s="57" t="s">
        <v>359</v>
      </c>
      <c r="S104" s="57" t="s">
        <v>359</v>
      </c>
      <c r="T104" s="57" t="s">
        <v>359</v>
      </c>
      <c r="U104" s="57" t="s">
        <v>361</v>
      </c>
      <c r="V104" s="57" t="s">
        <v>359</v>
      </c>
      <c r="W104" s="57" t="s">
        <v>431</v>
      </c>
      <c r="X104" s="59" t="s">
        <v>220</v>
      </c>
      <c r="Y104" s="59" t="s">
        <v>219</v>
      </c>
    </row>
    <row r="105" spans="1:25" s="212" customFormat="1" ht="45" customHeight="1">
      <c r="A105" s="57">
        <v>13</v>
      </c>
      <c r="B105" s="81" t="s">
        <v>329</v>
      </c>
      <c r="C105" s="57"/>
      <c r="D105" s="57" t="s">
        <v>517</v>
      </c>
      <c r="E105" s="57"/>
      <c r="F105" s="232">
        <v>1998</v>
      </c>
      <c r="G105" s="59">
        <v>727.2</v>
      </c>
      <c r="H105" s="195"/>
      <c r="I105" s="195">
        <v>1387000</v>
      </c>
      <c r="J105" s="234" t="s">
        <v>406</v>
      </c>
      <c r="K105" s="57" t="s">
        <v>344</v>
      </c>
      <c r="L105" s="57">
        <v>13</v>
      </c>
      <c r="M105" s="57" t="s">
        <v>413</v>
      </c>
      <c r="N105" s="57" t="s">
        <v>414</v>
      </c>
      <c r="O105" s="57" t="s">
        <v>415</v>
      </c>
      <c r="P105" s="168" t="s">
        <v>442</v>
      </c>
      <c r="Q105" s="57" t="s">
        <v>359</v>
      </c>
      <c r="R105" s="57" t="s">
        <v>359</v>
      </c>
      <c r="S105" s="57" t="s">
        <v>359</v>
      </c>
      <c r="T105" s="57" t="s">
        <v>359</v>
      </c>
      <c r="U105" s="57" t="s">
        <v>361</v>
      </c>
      <c r="V105" s="57" t="s">
        <v>359</v>
      </c>
      <c r="W105" s="59">
        <v>3</v>
      </c>
      <c r="X105" s="59" t="s">
        <v>220</v>
      </c>
      <c r="Y105" s="59" t="s">
        <v>219</v>
      </c>
    </row>
    <row r="106" spans="1:25" s="212" customFormat="1" ht="99.75" customHeight="1">
      <c r="A106" s="57">
        <v>14</v>
      </c>
      <c r="B106" s="81" t="s">
        <v>326</v>
      </c>
      <c r="C106" s="57"/>
      <c r="D106" s="57" t="s">
        <v>517</v>
      </c>
      <c r="E106" s="57"/>
      <c r="F106" s="232">
        <v>1998</v>
      </c>
      <c r="G106" s="57">
        <v>230.57</v>
      </c>
      <c r="H106" s="195">
        <f>794217.9+187601.05</f>
        <v>981818.95</v>
      </c>
      <c r="I106" s="195"/>
      <c r="J106" s="234" t="s">
        <v>338</v>
      </c>
      <c r="K106" s="57" t="s">
        <v>349</v>
      </c>
      <c r="L106" s="57">
        <v>14</v>
      </c>
      <c r="M106" s="57" t="s">
        <v>416</v>
      </c>
      <c r="N106" s="57" t="s">
        <v>385</v>
      </c>
      <c r="O106" s="57" t="s">
        <v>392</v>
      </c>
      <c r="P106" s="168" t="s">
        <v>434</v>
      </c>
      <c r="Q106" s="57" t="s">
        <v>358</v>
      </c>
      <c r="R106" s="57" t="s">
        <v>359</v>
      </c>
      <c r="S106" s="57" t="s">
        <v>359</v>
      </c>
      <c r="T106" s="57" t="s">
        <v>359</v>
      </c>
      <c r="U106" s="57" t="s">
        <v>361</v>
      </c>
      <c r="V106" s="57" t="s">
        <v>359</v>
      </c>
      <c r="W106" s="57">
        <v>1</v>
      </c>
      <c r="X106" s="57" t="s">
        <v>220</v>
      </c>
      <c r="Y106" s="57" t="s">
        <v>219</v>
      </c>
    </row>
    <row r="107" spans="1:25" s="212" customFormat="1" ht="49.5" customHeight="1">
      <c r="A107" s="57">
        <v>15</v>
      </c>
      <c r="B107" s="81" t="s">
        <v>584</v>
      </c>
      <c r="C107" s="57"/>
      <c r="D107" s="57" t="s">
        <v>517</v>
      </c>
      <c r="E107" s="57"/>
      <c r="F107" s="59">
        <v>2003</v>
      </c>
      <c r="G107" s="59">
        <v>1139.8900000000001</v>
      </c>
      <c r="H107" s="167"/>
      <c r="I107" s="195">
        <v>2175000</v>
      </c>
      <c r="J107" s="234" t="s">
        <v>527</v>
      </c>
      <c r="K107" s="57" t="s">
        <v>341</v>
      </c>
      <c r="L107" s="57">
        <v>15</v>
      </c>
      <c r="M107" s="57" t="s">
        <v>386</v>
      </c>
      <c r="N107" s="57" t="s">
        <v>387</v>
      </c>
      <c r="O107" s="237" t="s">
        <v>357</v>
      </c>
      <c r="P107" s="168" t="s">
        <v>435</v>
      </c>
      <c r="Q107" s="57" t="s">
        <v>358</v>
      </c>
      <c r="R107" s="57" t="s">
        <v>359</v>
      </c>
      <c r="S107" s="57" t="s">
        <v>359</v>
      </c>
      <c r="T107" s="57" t="s">
        <v>362</v>
      </c>
      <c r="U107" s="57" t="s">
        <v>361</v>
      </c>
      <c r="V107" s="57" t="s">
        <v>362</v>
      </c>
      <c r="W107" s="59">
        <v>2</v>
      </c>
      <c r="X107" s="59" t="s">
        <v>220</v>
      </c>
      <c r="Y107" s="59" t="s">
        <v>219</v>
      </c>
    </row>
    <row r="108" spans="1:25" s="212" customFormat="1" ht="42.75" customHeight="1">
      <c r="A108" s="57">
        <v>16</v>
      </c>
      <c r="B108" s="81" t="s">
        <v>350</v>
      </c>
      <c r="C108" s="57"/>
      <c r="D108" s="57" t="s">
        <v>517</v>
      </c>
      <c r="E108" s="57"/>
      <c r="F108" s="59">
        <v>1967</v>
      </c>
      <c r="G108" s="59">
        <v>30</v>
      </c>
      <c r="H108" s="167"/>
      <c r="I108" s="195">
        <v>47000</v>
      </c>
      <c r="J108" s="234" t="s">
        <v>407</v>
      </c>
      <c r="K108" s="57" t="s">
        <v>344</v>
      </c>
      <c r="L108" s="57">
        <v>16</v>
      </c>
      <c r="M108" s="59" t="s">
        <v>417</v>
      </c>
      <c r="N108" s="59" t="s">
        <v>418</v>
      </c>
      <c r="O108" s="59" t="s">
        <v>419</v>
      </c>
      <c r="P108" s="168" t="s">
        <v>443</v>
      </c>
      <c r="Q108" s="57" t="s">
        <v>362</v>
      </c>
      <c r="R108" s="57" t="s">
        <v>362</v>
      </c>
      <c r="S108" s="57" t="s">
        <v>362</v>
      </c>
      <c r="T108" s="57" t="s">
        <v>362</v>
      </c>
      <c r="U108" s="57" t="s">
        <v>280</v>
      </c>
      <c r="V108" s="57" t="s">
        <v>362</v>
      </c>
      <c r="W108" s="59">
        <v>1</v>
      </c>
      <c r="X108" s="59" t="s">
        <v>219</v>
      </c>
      <c r="Y108" s="59" t="s">
        <v>219</v>
      </c>
    </row>
    <row r="109" spans="1:25" s="212" customFormat="1" ht="27.75" customHeight="1">
      <c r="A109" s="57">
        <v>17</v>
      </c>
      <c r="B109" s="81" t="s">
        <v>351</v>
      </c>
      <c r="C109" s="57"/>
      <c r="D109" s="57" t="s">
        <v>517</v>
      </c>
      <c r="E109" s="57"/>
      <c r="F109" s="59">
        <v>1964</v>
      </c>
      <c r="G109" s="59"/>
      <c r="H109" s="167">
        <v>7499.34</v>
      </c>
      <c r="I109" s="195"/>
      <c r="J109" s="234"/>
      <c r="K109" s="57" t="s">
        <v>348</v>
      </c>
      <c r="L109" s="57">
        <v>17</v>
      </c>
      <c r="M109" s="240"/>
      <c r="N109" s="57"/>
      <c r="O109" s="240"/>
      <c r="P109" s="168"/>
      <c r="Q109" s="57"/>
      <c r="R109" s="57"/>
      <c r="S109" s="57"/>
      <c r="T109" s="57"/>
      <c r="U109" s="57"/>
      <c r="V109" s="57"/>
      <c r="W109" s="59"/>
      <c r="X109" s="59"/>
      <c r="Y109" s="59"/>
    </row>
    <row r="110" spans="1:25" s="212" customFormat="1" ht="33.75" customHeight="1">
      <c r="A110" s="57">
        <v>18</v>
      </c>
      <c r="B110" s="81" t="s">
        <v>351</v>
      </c>
      <c r="C110" s="57"/>
      <c r="D110" s="57" t="s">
        <v>517</v>
      </c>
      <c r="E110" s="57"/>
      <c r="F110" s="59">
        <v>1964</v>
      </c>
      <c r="G110" s="59"/>
      <c r="H110" s="167">
        <v>10694.23</v>
      </c>
      <c r="I110" s="195"/>
      <c r="J110" s="234"/>
      <c r="K110" s="57" t="s">
        <v>348</v>
      </c>
      <c r="L110" s="57">
        <v>18</v>
      </c>
      <c r="M110" s="57"/>
      <c r="N110" s="57"/>
      <c r="O110" s="57"/>
      <c r="P110" s="168"/>
      <c r="Q110" s="57"/>
      <c r="R110" s="57"/>
      <c r="S110" s="57"/>
      <c r="T110" s="57"/>
      <c r="U110" s="57"/>
      <c r="V110" s="57"/>
      <c r="W110" s="59"/>
      <c r="X110" s="59"/>
      <c r="Y110" s="59"/>
    </row>
    <row r="111" spans="1:25" s="212" customFormat="1" ht="33" customHeight="1">
      <c r="A111" s="57">
        <v>19</v>
      </c>
      <c r="B111" s="81" t="s">
        <v>352</v>
      </c>
      <c r="C111" s="57"/>
      <c r="D111" s="57" t="s">
        <v>517</v>
      </c>
      <c r="E111" s="57"/>
      <c r="F111" s="59">
        <v>2005</v>
      </c>
      <c r="G111" s="59" t="s">
        <v>429</v>
      </c>
      <c r="H111" s="167">
        <v>132451.88</v>
      </c>
      <c r="I111" s="195"/>
      <c r="J111" s="234" t="s">
        <v>407</v>
      </c>
      <c r="K111" s="57" t="s">
        <v>337</v>
      </c>
      <c r="L111" s="57">
        <v>19</v>
      </c>
      <c r="M111" s="57" t="s">
        <v>361</v>
      </c>
      <c r="N111" s="57" t="s">
        <v>361</v>
      </c>
      <c r="O111" s="57" t="s">
        <v>361</v>
      </c>
      <c r="P111" s="168" t="s">
        <v>433</v>
      </c>
      <c r="Q111" s="57" t="s">
        <v>361</v>
      </c>
      <c r="R111" s="57" t="s">
        <v>361</v>
      </c>
      <c r="S111" s="57" t="s">
        <v>361</v>
      </c>
      <c r="T111" s="57" t="s">
        <v>361</v>
      </c>
      <c r="U111" s="57" t="s">
        <v>368</v>
      </c>
      <c r="V111" s="57" t="s">
        <v>361</v>
      </c>
      <c r="W111" s="59" t="s">
        <v>361</v>
      </c>
      <c r="X111" s="59" t="s">
        <v>361</v>
      </c>
      <c r="Y111" s="59" t="s">
        <v>361</v>
      </c>
    </row>
    <row r="112" spans="1:25" s="212" customFormat="1" ht="33" customHeight="1">
      <c r="A112" s="57">
        <v>20</v>
      </c>
      <c r="B112" s="81" t="s">
        <v>353</v>
      </c>
      <c r="C112" s="57"/>
      <c r="D112" s="57" t="s">
        <v>517</v>
      </c>
      <c r="E112" s="57"/>
      <c r="F112" s="59">
        <v>2011</v>
      </c>
      <c r="G112" s="59">
        <v>1434.04</v>
      </c>
      <c r="H112" s="167">
        <v>3872244.62</v>
      </c>
      <c r="I112" s="195"/>
      <c r="J112" s="234" t="s">
        <v>408</v>
      </c>
      <c r="K112" s="57" t="s">
        <v>344</v>
      </c>
      <c r="L112" s="57">
        <v>20</v>
      </c>
      <c r="M112" s="57" t="s">
        <v>420</v>
      </c>
      <c r="N112" s="57"/>
      <c r="O112" s="57" t="s">
        <v>587</v>
      </c>
      <c r="P112" s="168" t="s">
        <v>444</v>
      </c>
      <c r="Q112" s="57" t="s">
        <v>359</v>
      </c>
      <c r="R112" s="57" t="s">
        <v>359</v>
      </c>
      <c r="S112" s="57" t="s">
        <v>359</v>
      </c>
      <c r="T112" s="57" t="s">
        <v>362</v>
      </c>
      <c r="U112" s="57" t="s">
        <v>361</v>
      </c>
      <c r="V112" s="57" t="s">
        <v>359</v>
      </c>
      <c r="W112" s="59">
        <v>1</v>
      </c>
      <c r="X112" s="59" t="s">
        <v>219</v>
      </c>
      <c r="Y112" s="59" t="s">
        <v>219</v>
      </c>
    </row>
    <row r="113" spans="1:25" s="212" customFormat="1" ht="35.25" customHeight="1">
      <c r="A113" s="57">
        <v>22</v>
      </c>
      <c r="B113" s="168" t="s">
        <v>589</v>
      </c>
      <c r="C113" s="57"/>
      <c r="D113" s="57" t="s">
        <v>517</v>
      </c>
      <c r="E113" s="57"/>
      <c r="F113" s="57">
        <v>2017</v>
      </c>
      <c r="G113" s="59">
        <v>866.67</v>
      </c>
      <c r="H113" s="103">
        <v>3567292</v>
      </c>
      <c r="I113" s="195"/>
      <c r="J113" s="234"/>
      <c r="K113" s="57" t="s">
        <v>108</v>
      </c>
      <c r="L113" s="57"/>
      <c r="M113" s="249" t="s">
        <v>588</v>
      </c>
      <c r="N113" s="249"/>
      <c r="O113" s="57" t="s">
        <v>586</v>
      </c>
      <c r="P113" s="168"/>
      <c r="Q113" s="57" t="s">
        <v>358</v>
      </c>
      <c r="R113" s="57" t="s">
        <v>358</v>
      </c>
      <c r="S113" s="57" t="s">
        <v>358</v>
      </c>
      <c r="T113" s="57" t="s">
        <v>358</v>
      </c>
      <c r="U113" s="57" t="s">
        <v>361</v>
      </c>
      <c r="V113" s="57" t="s">
        <v>358</v>
      </c>
      <c r="W113" s="241">
        <v>42738</v>
      </c>
      <c r="X113" s="59" t="s">
        <v>219</v>
      </c>
      <c r="Y113" s="59" t="s">
        <v>219</v>
      </c>
    </row>
    <row r="114" spans="1:25" s="212" customFormat="1" ht="33.75" customHeight="1">
      <c r="A114" s="248" t="s">
        <v>0</v>
      </c>
      <c r="B114" s="248"/>
      <c r="C114" s="248"/>
      <c r="D114" s="57"/>
      <c r="E114" s="57"/>
      <c r="F114" s="57"/>
      <c r="G114" s="59"/>
      <c r="H114" s="104">
        <f>SUM(H93:H113)</f>
        <v>8710328.2699999996</v>
      </c>
      <c r="I114" s="233">
        <f>SUM(I93:I113)</f>
        <v>15799000</v>
      </c>
      <c r="J114" s="234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9"/>
      <c r="X114" s="59"/>
      <c r="Y114" s="59"/>
    </row>
    <row r="115" spans="1:25" s="11" customFormat="1" ht="30" customHeight="1" thickBot="1">
      <c r="A115" s="151"/>
      <c r="B115" s="152"/>
      <c r="D115" s="5"/>
      <c r="E115" s="252" t="s">
        <v>57</v>
      </c>
      <c r="F115" s="253"/>
      <c r="G115" s="53"/>
      <c r="H115" s="250">
        <f>H114+I114+H91+I91</f>
        <v>60155323.329999998</v>
      </c>
      <c r="I115" s="251"/>
      <c r="J115" s="36"/>
      <c r="K115" s="5"/>
      <c r="L115" s="151"/>
      <c r="M115" s="50"/>
      <c r="N115" s="50"/>
      <c r="O115" s="50"/>
      <c r="P115" s="50"/>
      <c r="Q115" s="50"/>
      <c r="R115" s="50"/>
      <c r="S115" s="53"/>
      <c r="T115" s="53"/>
      <c r="U115" s="53"/>
      <c r="V115" s="53"/>
      <c r="W115" s="53"/>
      <c r="X115" s="53"/>
      <c r="Y115" s="53"/>
    </row>
    <row r="116" spans="1:25" s="6" customFormat="1">
      <c r="A116" s="10"/>
      <c r="B116" s="47"/>
      <c r="C116" s="12"/>
      <c r="D116" s="48"/>
      <c r="E116" s="48"/>
      <c r="F116" s="12"/>
      <c r="G116" s="53"/>
      <c r="H116" s="33"/>
      <c r="I116" s="54"/>
      <c r="J116" s="36"/>
      <c r="K116" s="5"/>
      <c r="L116" s="10"/>
      <c r="M116" s="50"/>
      <c r="N116" s="50"/>
      <c r="O116" s="50"/>
      <c r="P116" s="50"/>
      <c r="Q116" s="50"/>
      <c r="R116" s="50"/>
      <c r="S116" s="53"/>
      <c r="T116" s="53"/>
      <c r="U116" s="53"/>
      <c r="V116" s="53"/>
      <c r="W116" s="53"/>
      <c r="X116" s="53"/>
      <c r="Y116" s="53"/>
    </row>
    <row r="117" spans="1:25" s="6" customFormat="1">
      <c r="A117" s="10"/>
      <c r="B117" s="47"/>
      <c r="C117" s="12"/>
      <c r="D117" s="48"/>
      <c r="E117" s="48"/>
      <c r="F117" s="12"/>
      <c r="G117" s="53"/>
      <c r="H117" s="33"/>
      <c r="I117" s="54"/>
      <c r="J117" s="36"/>
      <c r="K117" s="5"/>
      <c r="L117" s="10"/>
      <c r="M117" s="50"/>
      <c r="N117" s="50"/>
      <c r="O117" s="50"/>
      <c r="P117" s="50"/>
      <c r="Q117" s="50"/>
      <c r="R117" s="50"/>
      <c r="S117" s="53"/>
      <c r="T117" s="53"/>
      <c r="U117" s="53"/>
      <c r="V117" s="53"/>
      <c r="W117" s="53"/>
      <c r="X117" s="53"/>
      <c r="Y117" s="53"/>
    </row>
    <row r="118" spans="1:25" s="6" customFormat="1">
      <c r="A118" s="10"/>
      <c r="B118" s="47"/>
      <c r="C118" s="12"/>
      <c r="D118" s="48"/>
      <c r="E118" s="48"/>
      <c r="F118" s="12"/>
      <c r="G118" s="53"/>
      <c r="H118" s="33"/>
      <c r="I118" s="54"/>
      <c r="J118" s="36"/>
      <c r="K118" s="5"/>
      <c r="L118" s="10"/>
      <c r="M118" s="50"/>
      <c r="N118" s="50"/>
      <c r="O118" s="50"/>
      <c r="P118" s="50"/>
      <c r="Q118" s="50"/>
      <c r="R118" s="50"/>
      <c r="S118" s="53"/>
      <c r="T118" s="53"/>
      <c r="U118" s="53"/>
      <c r="V118" s="53"/>
      <c r="W118" s="53"/>
      <c r="X118" s="53"/>
      <c r="Y118" s="53"/>
    </row>
    <row r="119" spans="1:25" ht="12.75" customHeight="1"/>
    <row r="120" spans="1:25" s="6" customFormat="1">
      <c r="A120" s="10"/>
      <c r="B120" s="47"/>
      <c r="C120" s="12"/>
      <c r="D120" s="48"/>
      <c r="E120" s="48"/>
      <c r="F120" s="12"/>
      <c r="G120" s="53"/>
      <c r="H120" s="33"/>
      <c r="I120" s="54"/>
      <c r="J120" s="36"/>
      <c r="K120" s="5"/>
      <c r="L120" s="10"/>
      <c r="M120" s="50"/>
      <c r="N120" s="50"/>
      <c r="O120" s="50"/>
      <c r="P120" s="50"/>
      <c r="Q120" s="50"/>
      <c r="R120" s="50"/>
      <c r="S120" s="53"/>
      <c r="T120" s="53"/>
      <c r="U120" s="53"/>
      <c r="V120" s="53"/>
      <c r="W120" s="53"/>
      <c r="X120" s="53"/>
      <c r="Y120" s="53"/>
    </row>
    <row r="121" spans="1:25" s="6" customFormat="1">
      <c r="A121" s="10"/>
      <c r="B121" s="47"/>
      <c r="C121" s="12"/>
      <c r="D121" s="48"/>
      <c r="E121" s="48"/>
      <c r="F121" s="12"/>
      <c r="G121" s="53"/>
      <c r="H121" s="33"/>
      <c r="I121" s="54"/>
      <c r="J121" s="36"/>
      <c r="K121" s="5"/>
      <c r="L121" s="10"/>
      <c r="M121" s="50"/>
      <c r="N121" s="50"/>
      <c r="O121" s="50"/>
      <c r="P121" s="50"/>
      <c r="Q121" s="50"/>
      <c r="R121" s="50"/>
      <c r="S121" s="53"/>
      <c r="T121" s="53"/>
      <c r="U121" s="53"/>
      <c r="V121" s="53"/>
      <c r="W121" s="53"/>
      <c r="X121" s="53"/>
      <c r="Y121" s="53"/>
    </row>
    <row r="123" spans="1:25" ht="21.75" customHeight="1"/>
  </sheetData>
  <mergeCells count="27">
    <mergeCell ref="H115:I115"/>
    <mergeCell ref="Y2:Y3"/>
    <mergeCell ref="E115:F115"/>
    <mergeCell ref="A4:E4"/>
    <mergeCell ref="L4:O4"/>
    <mergeCell ref="A91:C91"/>
    <mergeCell ref="A92:F92"/>
    <mergeCell ref="L92:Q92"/>
    <mergeCell ref="L2:L3"/>
    <mergeCell ref="M2:O2"/>
    <mergeCell ref="Q2:V2"/>
    <mergeCell ref="G2:G3"/>
    <mergeCell ref="W2:W3"/>
    <mergeCell ref="X2:X3"/>
    <mergeCell ref="F2:F3"/>
    <mergeCell ref="H2:H3"/>
    <mergeCell ref="I2:I3"/>
    <mergeCell ref="J2:J3"/>
    <mergeCell ref="K2:K3"/>
    <mergeCell ref="P2:P3"/>
    <mergeCell ref="A114:C114"/>
    <mergeCell ref="A2:A3"/>
    <mergeCell ref="B2:B3"/>
    <mergeCell ref="C2:C3"/>
    <mergeCell ref="D2:D3"/>
    <mergeCell ref="E2:E3"/>
    <mergeCell ref="M113:N113"/>
  </mergeCells>
  <printOptions horizontalCentered="1"/>
  <pageMargins left="0.31496062992125984" right="0.19685039370078741" top="0.35433070866141736" bottom="0.35433070866141736" header="0.31496062992125984" footer="0.31496062992125984"/>
  <pageSetup paperSize="9" scale="75" orientation="landscape" r:id="rId1"/>
  <rowBreaks count="4" manualBreakCount="4">
    <brk id="47" max="24" man="1"/>
    <brk id="73" max="24" man="1"/>
    <brk id="93" max="24" man="1"/>
    <brk id="101" max="24" man="1"/>
  </rowBreaks>
  <colBreaks count="1" manualBreakCount="1">
    <brk id="1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IV672"/>
  <sheetViews>
    <sheetView view="pageBreakPreview" zoomScale="90" zoomScaleNormal="110" zoomScaleSheetLayoutView="90" workbookViewId="0">
      <selection activeCell="A25" sqref="A25:D25"/>
    </sheetView>
  </sheetViews>
  <sheetFormatPr defaultRowHeight="12.75"/>
  <cols>
    <col min="1" max="1" width="5.5703125" style="10" customWidth="1"/>
    <col min="2" max="2" width="47.5703125" style="37" customWidth="1"/>
    <col min="3" max="3" width="15.42578125" style="12" customWidth="1"/>
    <col min="4" max="4" width="18.42578125" style="41" customWidth="1"/>
    <col min="5" max="5" width="19.140625" customWidth="1"/>
    <col min="6" max="6" width="16.5703125" customWidth="1"/>
    <col min="256" max="256" width="13" bestFit="1" customWidth="1"/>
  </cols>
  <sheetData>
    <row r="1" spans="1:4">
      <c r="A1" s="16" t="s">
        <v>681</v>
      </c>
      <c r="D1" s="38"/>
    </row>
    <row r="2" spans="1:4" s="10" customFormat="1">
      <c r="B2" s="37"/>
      <c r="C2" s="12"/>
      <c r="D2" s="41"/>
    </row>
    <row r="3" spans="1:4" s="10" customFormat="1" ht="25.5">
      <c r="A3" s="82" t="s">
        <v>16</v>
      </c>
      <c r="B3" s="82" t="s">
        <v>24</v>
      </c>
      <c r="C3" s="82" t="s">
        <v>25</v>
      </c>
      <c r="D3" s="83" t="s">
        <v>26</v>
      </c>
    </row>
    <row r="4" spans="1:4" s="10" customFormat="1" ht="12.75" customHeight="1">
      <c r="A4" s="256" t="s">
        <v>63</v>
      </c>
      <c r="B4" s="257"/>
      <c r="C4" s="257"/>
      <c r="D4" s="258"/>
    </row>
    <row r="5" spans="1:4" s="10" customFormat="1" ht="12.75" customHeight="1">
      <c r="A5" s="255" t="s">
        <v>518</v>
      </c>
      <c r="B5" s="255"/>
      <c r="C5" s="255"/>
      <c r="D5" s="255"/>
    </row>
    <row r="6" spans="1:4" s="13" customFormat="1">
      <c r="A6" s="2">
        <v>1</v>
      </c>
      <c r="B6" s="61" t="s">
        <v>136</v>
      </c>
      <c r="C6" s="35">
        <v>2013</v>
      </c>
      <c r="D6" s="140">
        <v>14640</v>
      </c>
    </row>
    <row r="7" spans="1:4" s="13" customFormat="1">
      <c r="A7" s="2">
        <v>2</v>
      </c>
      <c r="B7" s="1" t="s">
        <v>137</v>
      </c>
      <c r="C7" s="2">
        <v>2014</v>
      </c>
      <c r="D7" s="113">
        <v>6487.02</v>
      </c>
    </row>
    <row r="8" spans="1:4" s="13" customFormat="1">
      <c r="A8" s="2">
        <v>3</v>
      </c>
      <c r="B8" s="1" t="s">
        <v>138</v>
      </c>
      <c r="C8" s="2">
        <v>2014</v>
      </c>
      <c r="D8" s="113">
        <v>12500</v>
      </c>
    </row>
    <row r="9" spans="1:4" s="13" customFormat="1">
      <c r="A9" s="166">
        <v>4</v>
      </c>
      <c r="B9" s="19" t="s">
        <v>482</v>
      </c>
      <c r="C9" s="57">
        <v>2016</v>
      </c>
      <c r="D9" s="141">
        <v>9871.98</v>
      </c>
    </row>
    <row r="10" spans="1:4" s="13" customFormat="1">
      <c r="A10" s="166">
        <v>5</v>
      </c>
      <c r="B10" s="19" t="s">
        <v>591</v>
      </c>
      <c r="C10" s="57">
        <v>2016</v>
      </c>
      <c r="D10" s="141">
        <v>11070</v>
      </c>
    </row>
    <row r="11" spans="1:4" s="13" customFormat="1">
      <c r="A11" s="166">
        <v>6</v>
      </c>
      <c r="B11" s="19" t="s">
        <v>590</v>
      </c>
      <c r="C11" s="57">
        <v>2016</v>
      </c>
      <c r="D11" s="141">
        <v>5953.2</v>
      </c>
    </row>
    <row r="12" spans="1:4" s="13" customFormat="1">
      <c r="A12" s="166">
        <v>7</v>
      </c>
      <c r="B12" s="1" t="s">
        <v>483</v>
      </c>
      <c r="C12" s="142">
        <v>2016</v>
      </c>
      <c r="D12" s="113">
        <v>6027</v>
      </c>
    </row>
    <row r="13" spans="1:4" s="13" customFormat="1">
      <c r="A13" s="166">
        <v>8</v>
      </c>
      <c r="B13" s="1" t="s">
        <v>484</v>
      </c>
      <c r="C13" s="2">
        <v>2016</v>
      </c>
      <c r="D13" s="113">
        <v>13600</v>
      </c>
    </row>
    <row r="14" spans="1:4" s="13" customFormat="1">
      <c r="A14" s="2"/>
      <c r="B14" s="110" t="s">
        <v>0</v>
      </c>
      <c r="C14" s="2"/>
      <c r="D14" s="114">
        <f>SUM(D6:D13)</f>
        <v>80149.2</v>
      </c>
    </row>
    <row r="15" spans="1:4" s="13" customFormat="1">
      <c r="A15" s="255" t="s">
        <v>519</v>
      </c>
      <c r="B15" s="255"/>
      <c r="C15" s="255"/>
      <c r="D15" s="255"/>
    </row>
    <row r="16" spans="1:4" s="13" customFormat="1">
      <c r="A16" s="2">
        <v>1</v>
      </c>
      <c r="B16" s="1" t="s">
        <v>139</v>
      </c>
      <c r="C16" s="2">
        <v>2015</v>
      </c>
      <c r="D16" s="113">
        <v>33424</v>
      </c>
    </row>
    <row r="17" spans="1:4" s="13" customFormat="1">
      <c r="A17" s="2">
        <v>2</v>
      </c>
      <c r="B17" s="1" t="s">
        <v>140</v>
      </c>
      <c r="C17" s="2">
        <v>2015</v>
      </c>
      <c r="D17" s="113">
        <v>599</v>
      </c>
    </row>
    <row r="18" spans="1:4" s="13" customFormat="1">
      <c r="A18" s="2">
        <v>3</v>
      </c>
      <c r="B18" s="1" t="s">
        <v>141</v>
      </c>
      <c r="C18" s="2">
        <v>2015</v>
      </c>
      <c r="D18" s="113">
        <v>4269</v>
      </c>
    </row>
    <row r="19" spans="1:4" s="13" customFormat="1">
      <c r="A19" s="166">
        <v>4</v>
      </c>
      <c r="B19" s="1" t="s">
        <v>142</v>
      </c>
      <c r="C19" s="2">
        <v>2015</v>
      </c>
      <c r="D19" s="113">
        <v>3627</v>
      </c>
    </row>
    <row r="20" spans="1:4" s="13" customFormat="1">
      <c r="A20" s="166">
        <v>5</v>
      </c>
      <c r="B20" s="1" t="s">
        <v>142</v>
      </c>
      <c r="C20" s="2">
        <v>2015</v>
      </c>
      <c r="D20" s="113">
        <v>3999</v>
      </c>
    </row>
    <row r="21" spans="1:4" s="13" customFormat="1">
      <c r="A21" s="166">
        <v>6</v>
      </c>
      <c r="B21" s="1" t="s">
        <v>481</v>
      </c>
      <c r="C21" s="2">
        <v>2016</v>
      </c>
      <c r="D21" s="113">
        <v>6152.4</v>
      </c>
    </row>
    <row r="22" spans="1:4" s="13" customFormat="1">
      <c r="A22" s="166">
        <v>7</v>
      </c>
      <c r="B22" s="1" t="s">
        <v>695</v>
      </c>
      <c r="C22" s="166">
        <v>2017</v>
      </c>
      <c r="D22" s="113">
        <v>6198</v>
      </c>
    </row>
    <row r="23" spans="1:4" s="244" customFormat="1">
      <c r="A23" s="166">
        <v>8</v>
      </c>
      <c r="B23" s="168" t="s">
        <v>696</v>
      </c>
      <c r="C23" s="243">
        <v>2017</v>
      </c>
      <c r="D23" s="236">
        <v>25920</v>
      </c>
    </row>
    <row r="24" spans="1:4" s="13" customFormat="1">
      <c r="A24" s="2"/>
      <c r="B24" s="110" t="s">
        <v>0</v>
      </c>
      <c r="C24" s="2"/>
      <c r="D24" s="114">
        <f>SUM(D16:D23)</f>
        <v>84188.4</v>
      </c>
    </row>
    <row r="25" spans="1:4" s="10" customFormat="1" ht="13.5" customHeight="1">
      <c r="A25" s="259" t="s">
        <v>210</v>
      </c>
      <c r="B25" s="259"/>
      <c r="C25" s="259"/>
      <c r="D25" s="259"/>
    </row>
    <row r="26" spans="1:4" s="10" customFormat="1" ht="13.5" customHeight="1">
      <c r="A26" s="255" t="s">
        <v>518</v>
      </c>
      <c r="B26" s="255"/>
      <c r="C26" s="255"/>
      <c r="D26" s="255"/>
    </row>
    <row r="27" spans="1:4" s="13" customFormat="1">
      <c r="A27" s="2">
        <v>1</v>
      </c>
      <c r="B27" s="1" t="s">
        <v>203</v>
      </c>
      <c r="C27" s="2">
        <v>2014</v>
      </c>
      <c r="D27" s="108">
        <v>15946.95</v>
      </c>
    </row>
    <row r="28" spans="1:4" s="13" customFormat="1">
      <c r="A28" s="2">
        <v>2</v>
      </c>
      <c r="B28" s="1" t="s">
        <v>204</v>
      </c>
      <c r="C28" s="2">
        <v>2015</v>
      </c>
      <c r="D28" s="113">
        <v>1961</v>
      </c>
    </row>
    <row r="29" spans="1:4" s="13" customFormat="1">
      <c r="A29" s="2">
        <v>3</v>
      </c>
      <c r="B29" s="1" t="s">
        <v>205</v>
      </c>
      <c r="C29" s="2">
        <v>2016</v>
      </c>
      <c r="D29" s="113">
        <v>1580</v>
      </c>
    </row>
    <row r="30" spans="1:4" s="13" customFormat="1">
      <c r="A30" s="2">
        <v>4</v>
      </c>
      <c r="B30" s="1" t="s">
        <v>206</v>
      </c>
      <c r="C30" s="2">
        <v>2016</v>
      </c>
      <c r="D30" s="113">
        <v>1050</v>
      </c>
    </row>
    <row r="31" spans="1:4" s="13" customFormat="1">
      <c r="A31" s="2">
        <v>5</v>
      </c>
      <c r="B31" s="1" t="s">
        <v>207</v>
      </c>
      <c r="C31" s="2">
        <v>2016</v>
      </c>
      <c r="D31" s="113">
        <v>1349</v>
      </c>
    </row>
    <row r="32" spans="1:4" s="13" customFormat="1">
      <c r="A32" s="2">
        <v>6</v>
      </c>
      <c r="B32" s="1" t="s">
        <v>207</v>
      </c>
      <c r="C32" s="2">
        <v>2016</v>
      </c>
      <c r="D32" s="113">
        <v>1349</v>
      </c>
    </row>
    <row r="33" spans="1:4" s="13" customFormat="1">
      <c r="A33" s="2">
        <v>7</v>
      </c>
      <c r="B33" s="1" t="s">
        <v>208</v>
      </c>
      <c r="C33" s="2">
        <v>2016</v>
      </c>
      <c r="D33" s="113">
        <v>555</v>
      </c>
    </row>
    <row r="34" spans="1:4" s="13" customFormat="1">
      <c r="A34" s="2">
        <v>8</v>
      </c>
      <c r="B34" s="1" t="s">
        <v>209</v>
      </c>
      <c r="C34" s="2">
        <v>2016</v>
      </c>
      <c r="D34" s="113">
        <v>555</v>
      </c>
    </row>
    <row r="35" spans="1:4" s="13" customFormat="1">
      <c r="A35" s="2">
        <v>9</v>
      </c>
      <c r="B35" s="1" t="s">
        <v>206</v>
      </c>
      <c r="C35" s="2">
        <v>2016</v>
      </c>
      <c r="D35" s="113">
        <v>987</v>
      </c>
    </row>
    <row r="36" spans="1:4" s="13" customFormat="1">
      <c r="A36" s="2">
        <v>10</v>
      </c>
      <c r="B36" s="1" t="s">
        <v>206</v>
      </c>
      <c r="C36" s="2">
        <v>2016</v>
      </c>
      <c r="D36" s="113">
        <v>987</v>
      </c>
    </row>
    <row r="37" spans="1:4" s="13" customFormat="1" ht="13.5" customHeight="1">
      <c r="A37" s="2"/>
      <c r="B37" s="136" t="s">
        <v>0</v>
      </c>
      <c r="C37" s="2"/>
      <c r="D37" s="114">
        <f>SUM(D27:D36)</f>
        <v>26319.95</v>
      </c>
    </row>
    <row r="38" spans="1:4" s="13" customFormat="1" ht="13.5" customHeight="1">
      <c r="A38" s="259" t="s">
        <v>221</v>
      </c>
      <c r="B38" s="259"/>
      <c r="C38" s="259"/>
      <c r="D38" s="259"/>
    </row>
    <row r="39" spans="1:4" s="13" customFormat="1" ht="13.5" customHeight="1">
      <c r="A39" s="255" t="s">
        <v>518</v>
      </c>
      <c r="B39" s="255"/>
      <c r="C39" s="255"/>
      <c r="D39" s="255"/>
    </row>
    <row r="40" spans="1:4" s="13" customFormat="1" ht="13.5" customHeight="1">
      <c r="A40" s="22">
        <v>1</v>
      </c>
      <c r="B40" s="19" t="s">
        <v>223</v>
      </c>
      <c r="C40" s="2">
        <v>2015</v>
      </c>
      <c r="D40" s="46">
        <v>1660.5</v>
      </c>
    </row>
    <row r="41" spans="1:4" s="13" customFormat="1" ht="13.5" customHeight="1">
      <c r="A41" s="22">
        <v>2</v>
      </c>
      <c r="B41" s="101" t="s">
        <v>445</v>
      </c>
      <c r="C41" s="98">
        <v>2015</v>
      </c>
      <c r="D41" s="143">
        <v>300</v>
      </c>
    </row>
    <row r="42" spans="1:4" s="13" customFormat="1">
      <c r="A42" s="22">
        <v>3</v>
      </c>
      <c r="B42" s="1" t="s">
        <v>224</v>
      </c>
      <c r="C42" s="2">
        <v>2015</v>
      </c>
      <c r="D42" s="113">
        <v>971.7</v>
      </c>
    </row>
    <row r="43" spans="1:4" s="13" customFormat="1">
      <c r="A43" s="22">
        <v>4</v>
      </c>
      <c r="B43" s="1" t="s">
        <v>225</v>
      </c>
      <c r="C43" s="2">
        <v>2015</v>
      </c>
      <c r="D43" s="113">
        <v>349</v>
      </c>
    </row>
    <row r="44" spans="1:4" s="13" customFormat="1">
      <c r="A44" s="22">
        <v>5</v>
      </c>
      <c r="B44" s="101" t="s">
        <v>525</v>
      </c>
      <c r="C44" s="100">
        <v>2017</v>
      </c>
      <c r="D44" s="127">
        <v>599</v>
      </c>
    </row>
    <row r="45" spans="1:4" s="13" customFormat="1" ht="13.5" customHeight="1">
      <c r="A45" s="134"/>
      <c r="B45" s="260" t="s">
        <v>0</v>
      </c>
      <c r="C45" s="260" t="s">
        <v>2</v>
      </c>
      <c r="D45" s="114">
        <f>SUM(D40:D44)</f>
        <v>3880.2</v>
      </c>
    </row>
    <row r="46" spans="1:4" s="13" customFormat="1" ht="13.5" customHeight="1">
      <c r="A46" s="255" t="s">
        <v>519</v>
      </c>
      <c r="B46" s="255"/>
      <c r="C46" s="255"/>
      <c r="D46" s="255"/>
    </row>
    <row r="47" spans="1:4" s="13" customFormat="1" ht="13.5" customHeight="1">
      <c r="A47" s="22">
        <v>1</v>
      </c>
      <c r="B47" s="95" t="s">
        <v>222</v>
      </c>
      <c r="C47" s="2">
        <v>2014</v>
      </c>
      <c r="D47" s="113">
        <v>450</v>
      </c>
    </row>
    <row r="48" spans="1:4" s="13" customFormat="1" ht="13.5" customHeight="1">
      <c r="A48" s="2"/>
      <c r="B48" s="110" t="s">
        <v>0</v>
      </c>
      <c r="C48" s="2"/>
      <c r="D48" s="114">
        <f>SUM(D47)</f>
        <v>450</v>
      </c>
    </row>
    <row r="49" spans="1:4" s="13" customFormat="1" ht="13.5" customHeight="1">
      <c r="A49" s="259" t="s">
        <v>230</v>
      </c>
      <c r="B49" s="259"/>
      <c r="C49" s="259"/>
      <c r="D49" s="259"/>
    </row>
    <row r="50" spans="1:4" s="13" customFormat="1" ht="13.5" customHeight="1">
      <c r="A50" s="255" t="s">
        <v>518</v>
      </c>
      <c r="B50" s="255"/>
      <c r="C50" s="255"/>
      <c r="D50" s="255"/>
    </row>
    <row r="51" spans="1:4" s="13" customFormat="1" ht="13.5" customHeight="1">
      <c r="A51" s="2">
        <v>1</v>
      </c>
      <c r="B51" s="19" t="s">
        <v>231</v>
      </c>
      <c r="C51" s="2">
        <v>2014</v>
      </c>
      <c r="D51" s="135">
        <v>179</v>
      </c>
    </row>
    <row r="52" spans="1:4" s="13" customFormat="1" ht="13.5" customHeight="1">
      <c r="A52" s="2">
        <v>2</v>
      </c>
      <c r="B52" s="19" t="s">
        <v>233</v>
      </c>
      <c r="C52" s="2">
        <v>2014</v>
      </c>
      <c r="D52" s="46">
        <v>2499</v>
      </c>
    </row>
    <row r="53" spans="1:4" s="13" customFormat="1" ht="13.5" customHeight="1">
      <c r="A53" s="2">
        <v>3</v>
      </c>
      <c r="B53" s="1" t="s">
        <v>234</v>
      </c>
      <c r="C53" s="2">
        <v>2014</v>
      </c>
      <c r="D53" s="108">
        <v>971.9</v>
      </c>
    </row>
    <row r="54" spans="1:4" s="13" customFormat="1" ht="12.75" customHeight="1">
      <c r="A54" s="136"/>
      <c r="B54" s="136" t="s">
        <v>0</v>
      </c>
      <c r="C54" s="2"/>
      <c r="D54" s="111">
        <f>SUM(D51:D53)</f>
        <v>3649.9</v>
      </c>
    </row>
    <row r="55" spans="1:4" s="13" customFormat="1" ht="12.75" customHeight="1">
      <c r="A55" s="255" t="s">
        <v>519</v>
      </c>
      <c r="B55" s="255"/>
      <c r="C55" s="255"/>
      <c r="D55" s="255"/>
    </row>
    <row r="56" spans="1:4" s="13" customFormat="1" ht="13.5" customHeight="1">
      <c r="A56" s="22">
        <v>1</v>
      </c>
      <c r="B56" s="137" t="s">
        <v>592</v>
      </c>
      <c r="C56" s="138">
        <v>2015</v>
      </c>
      <c r="D56" s="135">
        <v>1199</v>
      </c>
    </row>
    <row r="57" spans="1:4" s="13" customFormat="1" ht="13.5" customHeight="1">
      <c r="A57" s="22">
        <v>2</v>
      </c>
      <c r="B57" s="19" t="s">
        <v>232</v>
      </c>
      <c r="C57" s="2">
        <v>2014</v>
      </c>
      <c r="D57" s="46">
        <v>1349</v>
      </c>
    </row>
    <row r="58" spans="1:4" s="13" customFormat="1" ht="13.5" customHeight="1">
      <c r="A58" s="2">
        <v>3</v>
      </c>
      <c r="B58" s="101" t="s">
        <v>593</v>
      </c>
      <c r="C58" s="100">
        <v>2017</v>
      </c>
      <c r="D58" s="120">
        <v>2760</v>
      </c>
    </row>
    <row r="59" spans="1:4" s="13" customFormat="1" ht="13.5" customHeight="1">
      <c r="A59" s="134"/>
      <c r="B59" s="260" t="s">
        <v>0</v>
      </c>
      <c r="C59" s="260" t="s">
        <v>2</v>
      </c>
      <c r="D59" s="111">
        <f>SUM(D56:D58)</f>
        <v>5308</v>
      </c>
    </row>
    <row r="60" spans="1:4" s="13" customFormat="1" ht="12.75" customHeight="1">
      <c r="A60" s="259" t="s">
        <v>241</v>
      </c>
      <c r="B60" s="259"/>
      <c r="C60" s="259"/>
      <c r="D60" s="259"/>
    </row>
    <row r="61" spans="1:4" s="13" customFormat="1" ht="12.75" customHeight="1">
      <c r="A61" s="255" t="s">
        <v>518</v>
      </c>
      <c r="B61" s="255"/>
      <c r="C61" s="255"/>
      <c r="D61" s="255"/>
    </row>
    <row r="62" spans="1:4" s="13" customFormat="1">
      <c r="A62" s="2">
        <v>1</v>
      </c>
      <c r="B62" s="19" t="s">
        <v>242</v>
      </c>
      <c r="C62" s="2">
        <v>2014</v>
      </c>
      <c r="D62" s="135">
        <v>229</v>
      </c>
    </row>
    <row r="63" spans="1:4" s="13" customFormat="1">
      <c r="A63" s="2">
        <v>2</v>
      </c>
      <c r="B63" s="19" t="s">
        <v>243</v>
      </c>
      <c r="C63" s="2">
        <v>2015</v>
      </c>
      <c r="D63" s="135">
        <v>971.7</v>
      </c>
    </row>
    <row r="64" spans="1:4" s="13" customFormat="1">
      <c r="A64" s="2">
        <v>1</v>
      </c>
      <c r="B64" s="1" t="s">
        <v>244</v>
      </c>
      <c r="C64" s="2">
        <v>2014</v>
      </c>
      <c r="D64" s="108">
        <v>139.99</v>
      </c>
    </row>
    <row r="65" spans="1:256" s="13" customFormat="1" ht="13.5" customHeight="1">
      <c r="A65" s="2">
        <v>2</v>
      </c>
      <c r="B65" s="1" t="s">
        <v>245</v>
      </c>
      <c r="C65" s="2">
        <v>2015</v>
      </c>
      <c r="D65" s="108">
        <v>289</v>
      </c>
    </row>
    <row r="66" spans="1:256" s="13" customFormat="1" ht="13.5" customHeight="1">
      <c r="A66" s="2">
        <v>3</v>
      </c>
      <c r="B66" s="1" t="s">
        <v>246</v>
      </c>
      <c r="C66" s="2">
        <v>2015</v>
      </c>
      <c r="D66" s="108">
        <v>299.99</v>
      </c>
    </row>
    <row r="67" spans="1:256" s="13" customFormat="1" ht="15" customHeight="1">
      <c r="A67" s="139"/>
      <c r="B67" s="136" t="s">
        <v>0</v>
      </c>
      <c r="C67" s="2"/>
      <c r="D67" s="111">
        <f>SUM(D62:D66)</f>
        <v>1929.68</v>
      </c>
    </row>
    <row r="68" spans="1:256" s="10" customFormat="1">
      <c r="A68" s="259" t="s">
        <v>253</v>
      </c>
      <c r="B68" s="259"/>
      <c r="C68" s="259"/>
      <c r="D68" s="259"/>
    </row>
    <row r="69" spans="1:256" s="10" customFormat="1">
      <c r="A69" s="255" t="s">
        <v>518</v>
      </c>
      <c r="B69" s="255"/>
      <c r="C69" s="255"/>
      <c r="D69" s="255"/>
    </row>
    <row r="70" spans="1:256" s="10" customFormat="1">
      <c r="A70" s="2">
        <v>1</v>
      </c>
      <c r="B70" s="1" t="s">
        <v>254</v>
      </c>
      <c r="C70" s="2">
        <v>2013</v>
      </c>
      <c r="D70" s="108">
        <v>13000</v>
      </c>
    </row>
    <row r="71" spans="1:256" s="10" customFormat="1">
      <c r="A71" s="2">
        <v>2</v>
      </c>
      <c r="B71" s="95" t="s">
        <v>243</v>
      </c>
      <c r="C71" s="21">
        <v>2013</v>
      </c>
      <c r="D71" s="109">
        <v>971.7</v>
      </c>
    </row>
    <row r="72" spans="1:256" s="16" customFormat="1">
      <c r="A72" s="2"/>
      <c r="B72" s="110" t="s">
        <v>0</v>
      </c>
      <c r="C72" s="2"/>
      <c r="D72" s="111">
        <f>SUM(D70:D71)</f>
        <v>13971.7</v>
      </c>
      <c r="IV72" s="112">
        <f>SUM(D72)</f>
        <v>13971.7</v>
      </c>
    </row>
    <row r="73" spans="1:256" s="16" customFormat="1">
      <c r="A73" s="255" t="s">
        <v>519</v>
      </c>
      <c r="B73" s="255"/>
      <c r="C73" s="255"/>
      <c r="D73" s="255"/>
      <c r="IV73" s="112"/>
    </row>
    <row r="74" spans="1:256" s="13" customFormat="1">
      <c r="A74" s="2">
        <v>1</v>
      </c>
      <c r="B74" s="1" t="s">
        <v>255</v>
      </c>
      <c r="C74" s="2">
        <v>2014</v>
      </c>
      <c r="D74" s="99">
        <v>150</v>
      </c>
    </row>
    <row r="75" spans="1:256" s="13" customFormat="1">
      <c r="A75" s="2">
        <v>2</v>
      </c>
      <c r="B75" s="1" t="s">
        <v>256</v>
      </c>
      <c r="C75" s="2">
        <v>2015</v>
      </c>
      <c r="D75" s="113">
        <v>713</v>
      </c>
    </row>
    <row r="76" spans="1:256" s="10" customFormat="1">
      <c r="A76" s="2"/>
      <c r="B76" s="260" t="s">
        <v>14</v>
      </c>
      <c r="C76" s="260"/>
      <c r="D76" s="114">
        <f>SUM(D74:D75)</f>
        <v>863</v>
      </c>
    </row>
    <row r="77" spans="1:256" s="13" customFormat="1">
      <c r="A77" s="259" t="s">
        <v>261</v>
      </c>
      <c r="B77" s="259"/>
      <c r="C77" s="259"/>
      <c r="D77" s="259"/>
    </row>
    <row r="78" spans="1:256" s="13" customFormat="1">
      <c r="A78" s="255" t="s">
        <v>518</v>
      </c>
      <c r="B78" s="255"/>
      <c r="C78" s="255"/>
      <c r="D78" s="255"/>
    </row>
    <row r="79" spans="1:256" s="13" customFormat="1">
      <c r="A79" s="2">
        <v>1</v>
      </c>
      <c r="B79" s="19" t="s">
        <v>262</v>
      </c>
      <c r="C79" s="2">
        <v>2014</v>
      </c>
      <c r="D79" s="115">
        <v>330</v>
      </c>
    </row>
    <row r="80" spans="1:256" s="13" customFormat="1">
      <c r="A80" s="2">
        <v>2</v>
      </c>
      <c r="B80" s="19" t="s">
        <v>265</v>
      </c>
      <c r="C80" s="2">
        <v>2015</v>
      </c>
      <c r="D80" s="108">
        <v>971.7</v>
      </c>
    </row>
    <row r="81" spans="1:6" s="13" customFormat="1">
      <c r="A81" s="2">
        <v>3</v>
      </c>
      <c r="B81" s="116" t="s">
        <v>446</v>
      </c>
      <c r="C81" s="100">
        <v>2014</v>
      </c>
      <c r="D81" s="117">
        <v>832.04</v>
      </c>
    </row>
    <row r="82" spans="1:6" s="10" customFormat="1">
      <c r="A82" s="148">
        <v>4</v>
      </c>
      <c r="B82" s="19" t="s">
        <v>263</v>
      </c>
      <c r="C82" s="2">
        <v>2013</v>
      </c>
      <c r="D82" s="108">
        <v>229</v>
      </c>
    </row>
    <row r="83" spans="1:6" s="10" customFormat="1">
      <c r="A83" s="148">
        <v>5</v>
      </c>
      <c r="B83" s="19" t="s">
        <v>266</v>
      </c>
      <c r="C83" s="2">
        <v>2013</v>
      </c>
      <c r="D83" s="108">
        <v>189.99</v>
      </c>
    </row>
    <row r="84" spans="1:6" s="10" customFormat="1">
      <c r="A84" s="148">
        <v>6</v>
      </c>
      <c r="B84" s="116" t="s">
        <v>447</v>
      </c>
      <c r="C84" s="100">
        <v>2016</v>
      </c>
      <c r="D84" s="120" t="s">
        <v>448</v>
      </c>
    </row>
    <row r="85" spans="1:6" s="10" customFormat="1">
      <c r="A85" s="148">
        <v>7</v>
      </c>
      <c r="B85" s="116" t="s">
        <v>453</v>
      </c>
      <c r="C85" s="100">
        <v>2013</v>
      </c>
      <c r="D85" s="117">
        <v>499.99</v>
      </c>
    </row>
    <row r="86" spans="1:6" s="10" customFormat="1">
      <c r="A86" s="148">
        <v>8</v>
      </c>
      <c r="B86" s="116" t="s">
        <v>462</v>
      </c>
      <c r="C86" s="100">
        <v>2015</v>
      </c>
      <c r="D86" s="121">
        <v>38405.519999999997</v>
      </c>
    </row>
    <row r="87" spans="1:6" s="13" customFormat="1">
      <c r="A87" s="118"/>
      <c r="B87" s="110" t="s">
        <v>0</v>
      </c>
      <c r="C87" s="118"/>
      <c r="D87" s="119">
        <f>SUM(D79:D86)</f>
        <v>41458.239999999998</v>
      </c>
    </row>
    <row r="88" spans="1:6" s="13" customFormat="1" ht="12.75" customHeight="1">
      <c r="A88" s="255" t="s">
        <v>519</v>
      </c>
      <c r="B88" s="255"/>
      <c r="C88" s="255"/>
      <c r="D88" s="255"/>
      <c r="F88" s="14"/>
    </row>
    <row r="89" spans="1:6" s="10" customFormat="1">
      <c r="A89" s="2">
        <v>1</v>
      </c>
      <c r="B89" s="19" t="s">
        <v>264</v>
      </c>
      <c r="C89" s="2">
        <v>2013</v>
      </c>
      <c r="D89" s="108">
        <v>1599</v>
      </c>
    </row>
    <row r="90" spans="1:6" s="10" customFormat="1">
      <c r="A90" s="2">
        <v>2</v>
      </c>
      <c r="B90" s="19" t="s">
        <v>264</v>
      </c>
      <c r="C90" s="2">
        <v>2015</v>
      </c>
      <c r="D90" s="108">
        <v>1699</v>
      </c>
    </row>
    <row r="91" spans="1:6" s="10" customFormat="1">
      <c r="A91" s="2">
        <v>3</v>
      </c>
      <c r="B91" s="116" t="s">
        <v>449</v>
      </c>
      <c r="C91" s="100">
        <v>2016</v>
      </c>
      <c r="D91" s="120">
        <v>375</v>
      </c>
    </row>
    <row r="92" spans="1:6" s="10" customFormat="1">
      <c r="A92" s="148">
        <v>4</v>
      </c>
      <c r="B92" s="116" t="s">
        <v>450</v>
      </c>
      <c r="C92" s="100">
        <v>2017</v>
      </c>
      <c r="D92" s="120">
        <v>179.5</v>
      </c>
    </row>
    <row r="93" spans="1:6" s="10" customFormat="1">
      <c r="A93" s="148">
        <v>5</v>
      </c>
      <c r="B93" s="116" t="s">
        <v>451</v>
      </c>
      <c r="C93" s="100">
        <v>2017</v>
      </c>
      <c r="D93" s="120">
        <v>130</v>
      </c>
    </row>
    <row r="94" spans="1:6" s="10" customFormat="1">
      <c r="A94" s="148">
        <v>6</v>
      </c>
      <c r="B94" s="116" t="s">
        <v>452</v>
      </c>
      <c r="C94" s="100">
        <v>2013</v>
      </c>
      <c r="D94" s="117">
        <v>499.99</v>
      </c>
    </row>
    <row r="95" spans="1:6" s="16" customFormat="1">
      <c r="A95" s="2"/>
      <c r="B95" s="110" t="s">
        <v>0</v>
      </c>
      <c r="C95" s="2"/>
      <c r="D95" s="114">
        <f>SUM(D89:D94)</f>
        <v>4482.49</v>
      </c>
    </row>
    <row r="96" spans="1:6" s="13" customFormat="1">
      <c r="A96" s="259" t="s">
        <v>273</v>
      </c>
      <c r="B96" s="259"/>
      <c r="C96" s="259"/>
      <c r="D96" s="259"/>
      <c r="E96" s="155"/>
      <c r="F96" s="14"/>
    </row>
    <row r="97" spans="1:6" s="13" customFormat="1">
      <c r="A97" s="255" t="s">
        <v>518</v>
      </c>
      <c r="B97" s="255"/>
      <c r="C97" s="255"/>
      <c r="D97" s="255"/>
      <c r="F97" s="14"/>
    </row>
    <row r="98" spans="1:6" s="13" customFormat="1">
      <c r="A98" s="2">
        <v>1</v>
      </c>
      <c r="B98" s="101" t="s">
        <v>274</v>
      </c>
      <c r="C98" s="100">
        <v>2013</v>
      </c>
      <c r="D98" s="122">
        <v>1500</v>
      </c>
      <c r="F98" s="14"/>
    </row>
    <row r="99" spans="1:6" s="13" customFormat="1">
      <c r="A99" s="2">
        <v>2</v>
      </c>
      <c r="B99" s="101" t="s">
        <v>275</v>
      </c>
      <c r="C99" s="100">
        <v>2014</v>
      </c>
      <c r="D99" s="123">
        <v>2235.6999999999998</v>
      </c>
    </row>
    <row r="100" spans="1:6" s="13" customFormat="1">
      <c r="A100" s="2">
        <v>3</v>
      </c>
      <c r="B100" s="101" t="s">
        <v>454</v>
      </c>
      <c r="C100" s="100">
        <v>2014</v>
      </c>
      <c r="D100" s="123">
        <v>1056.9000000000001</v>
      </c>
    </row>
    <row r="101" spans="1:6" s="13" customFormat="1">
      <c r="A101" s="2">
        <v>4</v>
      </c>
      <c r="B101" s="101" t="s">
        <v>276</v>
      </c>
      <c r="C101" s="100">
        <v>2014</v>
      </c>
      <c r="D101" s="123">
        <v>2706</v>
      </c>
    </row>
    <row r="102" spans="1:6" s="13" customFormat="1">
      <c r="A102" s="2">
        <v>5</v>
      </c>
      <c r="B102" s="101" t="s">
        <v>277</v>
      </c>
      <c r="C102" s="100">
        <v>2015</v>
      </c>
      <c r="D102" s="123">
        <v>971.7</v>
      </c>
    </row>
    <row r="103" spans="1:6" s="10" customFormat="1">
      <c r="A103" s="71">
        <v>6</v>
      </c>
      <c r="B103" s="101" t="s">
        <v>278</v>
      </c>
      <c r="C103" s="100">
        <v>2013</v>
      </c>
      <c r="D103" s="120">
        <v>319.99</v>
      </c>
    </row>
    <row r="104" spans="1:6" s="10" customFormat="1">
      <c r="A104" s="71"/>
      <c r="B104" s="124" t="s">
        <v>0</v>
      </c>
      <c r="C104" s="2"/>
      <c r="D104" s="114">
        <f>SUM(D98:D103)</f>
        <v>8790.2900000000009</v>
      </c>
    </row>
    <row r="105" spans="1:6" s="13" customFormat="1">
      <c r="A105" s="259" t="s">
        <v>285</v>
      </c>
      <c r="B105" s="259"/>
      <c r="C105" s="259"/>
      <c r="D105" s="259"/>
    </row>
    <row r="106" spans="1:6" s="13" customFormat="1">
      <c r="A106" s="255" t="s">
        <v>518</v>
      </c>
      <c r="B106" s="255"/>
      <c r="C106" s="255"/>
      <c r="D106" s="255"/>
    </row>
    <row r="107" spans="1:6" s="13" customFormat="1">
      <c r="A107" s="125">
        <v>1</v>
      </c>
      <c r="B107" s="1" t="s">
        <v>286</v>
      </c>
      <c r="C107" s="2">
        <v>2013</v>
      </c>
      <c r="D107" s="126">
        <v>2400</v>
      </c>
    </row>
    <row r="108" spans="1:6" s="13" customFormat="1">
      <c r="A108" s="125">
        <v>2</v>
      </c>
      <c r="B108" s="1" t="s">
        <v>287</v>
      </c>
      <c r="C108" s="2">
        <v>2013</v>
      </c>
      <c r="D108" s="126">
        <v>1900</v>
      </c>
    </row>
    <row r="109" spans="1:6" s="13" customFormat="1">
      <c r="A109" s="125">
        <v>3</v>
      </c>
      <c r="B109" s="1" t="s">
        <v>288</v>
      </c>
      <c r="C109" s="2">
        <v>2013</v>
      </c>
      <c r="D109" s="126">
        <v>4299.99</v>
      </c>
    </row>
    <row r="110" spans="1:6" s="13" customFormat="1">
      <c r="A110" s="125">
        <v>4</v>
      </c>
      <c r="B110" s="1" t="s">
        <v>289</v>
      </c>
      <c r="C110" s="2">
        <v>2015</v>
      </c>
      <c r="D110" s="113">
        <v>971.7</v>
      </c>
    </row>
    <row r="111" spans="1:6" s="13" customFormat="1">
      <c r="A111" s="125">
        <v>5</v>
      </c>
      <c r="B111" s="1" t="s">
        <v>290</v>
      </c>
      <c r="C111" s="2">
        <v>2014</v>
      </c>
      <c r="D111" s="113">
        <v>459.99</v>
      </c>
    </row>
    <row r="112" spans="1:6" s="13" customFormat="1">
      <c r="A112" s="125">
        <v>6</v>
      </c>
      <c r="B112" s="1" t="s">
        <v>291</v>
      </c>
      <c r="C112" s="2">
        <v>2016</v>
      </c>
      <c r="D112" s="113">
        <v>2100</v>
      </c>
    </row>
    <row r="113" spans="1:6" s="13" customFormat="1">
      <c r="A113" s="125">
        <v>7</v>
      </c>
      <c r="B113" s="1" t="s">
        <v>292</v>
      </c>
      <c r="C113" s="2">
        <v>2015</v>
      </c>
      <c r="D113" s="113">
        <v>1057</v>
      </c>
    </row>
    <row r="114" spans="1:6" s="13" customFormat="1">
      <c r="A114" s="125">
        <v>8</v>
      </c>
      <c r="B114" s="101" t="s">
        <v>457</v>
      </c>
      <c r="C114" s="100">
        <v>2016</v>
      </c>
      <c r="D114" s="127">
        <v>139.99</v>
      </c>
    </row>
    <row r="115" spans="1:6" s="13" customFormat="1">
      <c r="A115" s="125">
        <v>9</v>
      </c>
      <c r="B115" s="101" t="s">
        <v>456</v>
      </c>
      <c r="C115" s="100">
        <v>2016</v>
      </c>
      <c r="D115" s="127">
        <v>874.18</v>
      </c>
    </row>
    <row r="116" spans="1:6" s="10" customFormat="1">
      <c r="A116" s="125">
        <v>10</v>
      </c>
      <c r="B116" s="1" t="s">
        <v>295</v>
      </c>
      <c r="C116" s="2">
        <v>2013</v>
      </c>
      <c r="D116" s="108">
        <v>259.58999999999997</v>
      </c>
    </row>
    <row r="117" spans="1:6" s="10" customFormat="1">
      <c r="A117" s="125">
        <v>11</v>
      </c>
      <c r="B117" s="1" t="s">
        <v>296</v>
      </c>
      <c r="C117" s="2">
        <v>2013</v>
      </c>
      <c r="D117" s="108">
        <v>200</v>
      </c>
    </row>
    <row r="118" spans="1:6" s="13" customFormat="1">
      <c r="A118" s="125"/>
      <c r="B118" s="110" t="s">
        <v>0</v>
      </c>
      <c r="C118" s="2"/>
      <c r="D118" s="114">
        <f>SUM(D107:D117)</f>
        <v>14662.44</v>
      </c>
    </row>
    <row r="119" spans="1:6" s="13" customFormat="1">
      <c r="A119" s="255" t="s">
        <v>519</v>
      </c>
      <c r="B119" s="255"/>
      <c r="C119" s="255"/>
      <c r="D119" s="255"/>
    </row>
    <row r="120" spans="1:6" s="10" customFormat="1">
      <c r="A120" s="2">
        <v>1</v>
      </c>
      <c r="B120" s="1" t="s">
        <v>293</v>
      </c>
      <c r="C120" s="2">
        <v>2013</v>
      </c>
      <c r="D120" s="108">
        <v>399</v>
      </c>
    </row>
    <row r="121" spans="1:6" s="10" customFormat="1">
      <c r="A121" s="2">
        <v>2</v>
      </c>
      <c r="B121" s="1" t="s">
        <v>294</v>
      </c>
      <c r="C121" s="2">
        <v>2013</v>
      </c>
      <c r="D121" s="108">
        <v>600</v>
      </c>
    </row>
    <row r="122" spans="1:6" s="10" customFormat="1">
      <c r="A122" s="2">
        <v>5</v>
      </c>
      <c r="B122" s="1" t="s">
        <v>297</v>
      </c>
      <c r="C122" s="2">
        <v>2014</v>
      </c>
      <c r="D122" s="108">
        <v>1320</v>
      </c>
    </row>
    <row r="123" spans="1:6" s="10" customFormat="1">
      <c r="A123" s="2">
        <v>6</v>
      </c>
      <c r="B123" s="1" t="s">
        <v>298</v>
      </c>
      <c r="C123" s="2">
        <v>2014</v>
      </c>
      <c r="D123" s="108">
        <v>1400</v>
      </c>
    </row>
    <row r="124" spans="1:6" s="10" customFormat="1">
      <c r="A124" s="2">
        <v>7</v>
      </c>
      <c r="B124" s="1" t="s">
        <v>299</v>
      </c>
      <c r="C124" s="2">
        <v>2014</v>
      </c>
      <c r="D124" s="108">
        <v>680</v>
      </c>
    </row>
    <row r="125" spans="1:6" s="10" customFormat="1">
      <c r="A125" s="2">
        <v>8</v>
      </c>
      <c r="B125" s="1" t="s">
        <v>300</v>
      </c>
      <c r="C125" s="2">
        <v>2013</v>
      </c>
      <c r="D125" s="108">
        <v>1299</v>
      </c>
    </row>
    <row r="126" spans="1:6" s="10" customFormat="1">
      <c r="A126" s="2">
        <v>9</v>
      </c>
      <c r="B126" s="1" t="s">
        <v>301</v>
      </c>
      <c r="C126" s="2">
        <v>2013</v>
      </c>
      <c r="D126" s="108">
        <v>1060</v>
      </c>
    </row>
    <row r="127" spans="1:6" s="10" customFormat="1">
      <c r="A127" s="2">
        <v>10</v>
      </c>
      <c r="B127" s="101" t="s">
        <v>455</v>
      </c>
      <c r="C127" s="100">
        <v>2017</v>
      </c>
      <c r="D127" s="108">
        <v>1421.95</v>
      </c>
    </row>
    <row r="128" spans="1:6" s="13" customFormat="1" ht="12.75" customHeight="1">
      <c r="A128" s="128"/>
      <c r="B128" s="128" t="s">
        <v>0</v>
      </c>
      <c r="C128" s="42"/>
      <c r="D128" s="119">
        <f>SUM(D120:D127)</f>
        <v>8179.95</v>
      </c>
      <c r="F128" s="14"/>
    </row>
    <row r="129" spans="1:6" s="13" customFormat="1" ht="12.75" customHeight="1">
      <c r="A129" s="255" t="s">
        <v>33</v>
      </c>
      <c r="B129" s="255"/>
      <c r="C129" s="255"/>
      <c r="D129" s="255"/>
      <c r="F129" s="14"/>
    </row>
    <row r="130" spans="1:6" s="13" customFormat="1">
      <c r="A130" s="2">
        <v>1</v>
      </c>
      <c r="B130" s="1" t="s">
        <v>302</v>
      </c>
      <c r="C130" s="2">
        <v>2015</v>
      </c>
      <c r="D130" s="108">
        <v>7170.6</v>
      </c>
    </row>
    <row r="131" spans="1:6" s="13" customFormat="1">
      <c r="A131" s="2">
        <v>2</v>
      </c>
      <c r="B131" s="101" t="s">
        <v>458</v>
      </c>
      <c r="C131" s="100">
        <v>2017</v>
      </c>
      <c r="D131" s="108">
        <v>2288.12</v>
      </c>
    </row>
    <row r="132" spans="1:6" s="13" customFormat="1">
      <c r="A132" s="2"/>
      <c r="B132" s="110" t="s">
        <v>0</v>
      </c>
      <c r="C132" s="2"/>
      <c r="D132" s="114">
        <f>SUM(D130:D131)</f>
        <v>9458.7200000000012</v>
      </c>
    </row>
    <row r="133" spans="1:6" s="13" customFormat="1">
      <c r="A133" s="259" t="s">
        <v>308</v>
      </c>
      <c r="B133" s="259"/>
      <c r="C133" s="259"/>
      <c r="D133" s="259"/>
    </row>
    <row r="134" spans="1:6" s="13" customFormat="1">
      <c r="A134" s="255" t="s">
        <v>518</v>
      </c>
      <c r="B134" s="255"/>
      <c r="C134" s="255"/>
      <c r="D134" s="255"/>
    </row>
    <row r="135" spans="1:6" s="13" customFormat="1">
      <c r="A135" s="125">
        <v>1</v>
      </c>
      <c r="B135" s="1" t="s">
        <v>475</v>
      </c>
      <c r="C135" s="2">
        <v>2014</v>
      </c>
      <c r="D135" s="130">
        <v>782</v>
      </c>
    </row>
    <row r="136" spans="1:6" s="13" customFormat="1">
      <c r="A136" s="125">
        <v>2</v>
      </c>
      <c r="B136" s="1" t="s">
        <v>477</v>
      </c>
      <c r="C136" s="2">
        <v>2014</v>
      </c>
      <c r="D136" s="131">
        <v>3450</v>
      </c>
    </row>
    <row r="137" spans="1:6" s="13" customFormat="1">
      <c r="A137" s="125">
        <v>3</v>
      </c>
      <c r="B137" s="1" t="s">
        <v>476</v>
      </c>
      <c r="C137" s="2">
        <v>2015</v>
      </c>
      <c r="D137" s="113">
        <v>2396</v>
      </c>
    </row>
    <row r="138" spans="1:6" s="13" customFormat="1">
      <c r="A138" s="125">
        <v>4</v>
      </c>
      <c r="B138" s="1" t="s">
        <v>312</v>
      </c>
      <c r="C138" s="2">
        <v>2015</v>
      </c>
      <c r="D138" s="113">
        <v>971.7</v>
      </c>
      <c r="F138" s="14"/>
    </row>
    <row r="139" spans="1:6" s="13" customFormat="1">
      <c r="A139" s="125">
        <v>5</v>
      </c>
      <c r="B139" s="132" t="s">
        <v>460</v>
      </c>
      <c r="C139" s="100">
        <v>2016</v>
      </c>
      <c r="D139" s="121">
        <v>3640.8</v>
      </c>
    </row>
    <row r="140" spans="1:6" s="13" customFormat="1">
      <c r="A140" s="125">
        <v>6</v>
      </c>
      <c r="B140" s="101" t="s">
        <v>461</v>
      </c>
      <c r="C140" s="100">
        <v>2016</v>
      </c>
      <c r="D140" s="127">
        <v>750</v>
      </c>
    </row>
    <row r="141" spans="1:6" s="13" customFormat="1">
      <c r="A141" s="125"/>
      <c r="B141" s="110" t="s">
        <v>0</v>
      </c>
      <c r="C141" s="2"/>
      <c r="D141" s="114">
        <f>SUM(D135:D140)</f>
        <v>11990.5</v>
      </c>
    </row>
    <row r="142" spans="1:6" s="13" customFormat="1">
      <c r="A142" s="255" t="s">
        <v>519</v>
      </c>
      <c r="B142" s="255"/>
      <c r="C142" s="255"/>
      <c r="D142" s="255"/>
    </row>
    <row r="143" spans="1:6" s="13" customFormat="1">
      <c r="A143" s="22">
        <v>1</v>
      </c>
      <c r="B143" s="1" t="s">
        <v>309</v>
      </c>
      <c r="C143" s="2">
        <v>2013</v>
      </c>
      <c r="D143" s="130">
        <v>2000</v>
      </c>
      <c r="F143" s="14"/>
    </row>
    <row r="144" spans="1:6" s="13" customFormat="1">
      <c r="A144" s="22">
        <v>2</v>
      </c>
      <c r="B144" s="1" t="s">
        <v>310</v>
      </c>
      <c r="C144" s="2">
        <v>2015</v>
      </c>
      <c r="D144" s="133">
        <v>2699</v>
      </c>
      <c r="F144" s="14"/>
    </row>
    <row r="145" spans="1:6" s="13" customFormat="1">
      <c r="A145" s="22">
        <v>3</v>
      </c>
      <c r="B145" s="1" t="s">
        <v>311</v>
      </c>
      <c r="C145" s="2">
        <v>2013</v>
      </c>
      <c r="D145" s="113">
        <v>3192</v>
      </c>
      <c r="F145" s="14"/>
    </row>
    <row r="146" spans="1:6" s="13" customFormat="1">
      <c r="A146" s="22">
        <v>4</v>
      </c>
      <c r="B146" s="1" t="s">
        <v>313</v>
      </c>
      <c r="C146" s="2">
        <v>2014</v>
      </c>
      <c r="D146" s="113">
        <v>3550</v>
      </c>
      <c r="F146" s="14"/>
    </row>
    <row r="147" spans="1:6" s="13" customFormat="1">
      <c r="A147" s="22">
        <v>5</v>
      </c>
      <c r="B147" s="1" t="s">
        <v>314</v>
      </c>
      <c r="C147" s="2">
        <v>2013</v>
      </c>
      <c r="D147" s="133">
        <v>1596</v>
      </c>
      <c r="F147" s="14"/>
    </row>
    <row r="148" spans="1:6" s="13" customFormat="1">
      <c r="A148" s="22">
        <v>6</v>
      </c>
      <c r="B148" s="101" t="s">
        <v>459</v>
      </c>
      <c r="C148" s="102">
        <v>2016</v>
      </c>
      <c r="D148" s="127">
        <v>781.05</v>
      </c>
      <c r="F148" s="14"/>
    </row>
    <row r="149" spans="1:6" s="13" customFormat="1">
      <c r="A149" s="134"/>
      <c r="B149" s="128" t="s">
        <v>0</v>
      </c>
      <c r="C149" s="42"/>
      <c r="D149" s="129">
        <f>SUM(D143:D148)</f>
        <v>13818.05</v>
      </c>
      <c r="F149" s="14"/>
    </row>
    <row r="150" spans="1:6" s="13" customFormat="1">
      <c r="A150" s="17"/>
      <c r="B150" s="37"/>
      <c r="C150" s="18"/>
      <c r="D150" s="39"/>
    </row>
    <row r="151" spans="1:6" s="13" customFormat="1">
      <c r="A151" s="17"/>
      <c r="B151" s="261" t="s">
        <v>27</v>
      </c>
      <c r="C151" s="261"/>
      <c r="D151" s="40">
        <f>D141+D118+D104+D87+D72+D67+D54+D45+D37+D14</f>
        <v>206802.09999999998</v>
      </c>
      <c r="E151" s="154"/>
    </row>
    <row r="152" spans="1:6" s="13" customFormat="1">
      <c r="A152" s="17"/>
      <c r="B152" s="261" t="s">
        <v>28</v>
      </c>
      <c r="C152" s="261"/>
      <c r="D152" s="40">
        <f>D149+D128+D95+D76+D59+D48+D24</f>
        <v>117289.88999999998</v>
      </c>
      <c r="E152" s="154"/>
      <c r="F152" s="153"/>
    </row>
    <row r="153" spans="1:6" s="13" customFormat="1">
      <c r="A153" s="17"/>
      <c r="B153" s="261" t="s">
        <v>29</v>
      </c>
      <c r="C153" s="261"/>
      <c r="D153" s="40">
        <f>SUM(D132)</f>
        <v>9458.7200000000012</v>
      </c>
    </row>
    <row r="154" spans="1:6" s="13" customFormat="1">
      <c r="A154" s="17"/>
      <c r="B154" s="37"/>
      <c r="C154" s="18"/>
      <c r="D154" s="39"/>
    </row>
    <row r="155" spans="1:6" s="13" customFormat="1">
      <c r="A155" s="17"/>
      <c r="B155" s="37"/>
      <c r="C155" s="18"/>
      <c r="D155" s="39"/>
    </row>
    <row r="156" spans="1:6" s="13" customFormat="1">
      <c r="A156" s="17"/>
      <c r="B156" s="37"/>
      <c r="C156" s="18"/>
      <c r="D156" s="39"/>
    </row>
    <row r="157" spans="1:6" s="13" customFormat="1">
      <c r="A157" s="17"/>
      <c r="B157" s="37"/>
      <c r="C157" s="18"/>
      <c r="D157" s="39"/>
    </row>
    <row r="158" spans="1:6" s="13" customFormat="1">
      <c r="A158" s="17"/>
      <c r="B158" s="37"/>
      <c r="C158" s="18"/>
      <c r="D158" s="39"/>
    </row>
    <row r="159" spans="1:6" s="13" customFormat="1">
      <c r="A159" s="17"/>
      <c r="B159" s="37"/>
      <c r="C159" s="18"/>
      <c r="D159" s="39"/>
    </row>
    <row r="160" spans="1:6" s="13" customFormat="1">
      <c r="A160" s="17"/>
      <c r="B160" s="37"/>
      <c r="C160" s="18"/>
      <c r="D160" s="39"/>
    </row>
    <row r="161" spans="1:4" s="13" customFormat="1">
      <c r="A161" s="17"/>
      <c r="B161" s="37"/>
      <c r="C161" s="18"/>
      <c r="D161" s="39"/>
    </row>
    <row r="162" spans="1:4" s="13" customFormat="1">
      <c r="A162" s="17"/>
      <c r="B162" s="37"/>
      <c r="C162" s="18"/>
      <c r="D162" s="39"/>
    </row>
    <row r="163" spans="1:4" s="13" customFormat="1">
      <c r="A163" s="17"/>
      <c r="B163" s="37"/>
      <c r="C163" s="18"/>
      <c r="D163" s="39"/>
    </row>
    <row r="164" spans="1:4" s="13" customFormat="1">
      <c r="A164" s="17"/>
      <c r="B164" s="37"/>
      <c r="C164" s="18"/>
      <c r="D164" s="39"/>
    </row>
    <row r="165" spans="1:4" s="13" customFormat="1">
      <c r="A165" s="17"/>
      <c r="B165" s="37"/>
      <c r="C165" s="18"/>
      <c r="D165" s="39"/>
    </row>
    <row r="166" spans="1:4" s="13" customFormat="1">
      <c r="A166" s="17"/>
      <c r="B166" s="37"/>
      <c r="C166" s="18"/>
      <c r="D166" s="39"/>
    </row>
    <row r="167" spans="1:4" s="13" customFormat="1" ht="14.25" customHeight="1">
      <c r="A167" s="17"/>
      <c r="B167" s="37"/>
      <c r="C167" s="18"/>
      <c r="D167" s="39"/>
    </row>
    <row r="168" spans="1:4">
      <c r="A168" s="17"/>
      <c r="C168" s="18"/>
      <c r="D168" s="39"/>
    </row>
    <row r="169" spans="1:4" s="15" customFormat="1">
      <c r="A169" s="17"/>
      <c r="B169" s="37"/>
      <c r="C169" s="18"/>
      <c r="D169" s="39"/>
    </row>
    <row r="170" spans="1:4" s="15" customFormat="1">
      <c r="A170" s="17"/>
      <c r="B170" s="37"/>
      <c r="C170" s="18"/>
      <c r="D170" s="39"/>
    </row>
    <row r="171" spans="1:4" s="15" customFormat="1" ht="18" customHeight="1">
      <c r="A171" s="17"/>
      <c r="B171" s="37"/>
      <c r="C171" s="18"/>
      <c r="D171" s="39"/>
    </row>
    <row r="172" spans="1:4">
      <c r="A172" s="17"/>
      <c r="C172" s="18"/>
      <c r="D172" s="39"/>
    </row>
    <row r="173" spans="1:4" s="6" customFormat="1">
      <c r="A173" s="17"/>
      <c r="B173" s="37"/>
      <c r="C173" s="18"/>
      <c r="D173" s="39"/>
    </row>
    <row r="174" spans="1:4" s="6" customFormat="1">
      <c r="A174" s="17"/>
      <c r="B174" s="37"/>
      <c r="C174" s="18"/>
      <c r="D174" s="39"/>
    </row>
    <row r="175" spans="1:4">
      <c r="A175" s="17"/>
      <c r="C175" s="18"/>
      <c r="D175" s="39"/>
    </row>
    <row r="176" spans="1:4" s="13" customFormat="1">
      <c r="A176" s="17"/>
      <c r="B176" s="37"/>
      <c r="C176" s="18"/>
      <c r="D176" s="39"/>
    </row>
    <row r="177" spans="1:4" s="13" customFormat="1">
      <c r="A177" s="17"/>
      <c r="B177" s="37"/>
      <c r="C177" s="18"/>
      <c r="D177" s="39"/>
    </row>
    <row r="178" spans="1:4" s="13" customFormat="1">
      <c r="A178" s="17"/>
      <c r="B178" s="37"/>
      <c r="C178" s="18"/>
      <c r="D178" s="39"/>
    </row>
    <row r="179" spans="1:4" s="13" customFormat="1">
      <c r="A179" s="17"/>
      <c r="B179" s="37"/>
      <c r="C179" s="18"/>
      <c r="D179" s="39"/>
    </row>
    <row r="180" spans="1:4" s="13" customFormat="1">
      <c r="A180" s="17"/>
      <c r="B180" s="37"/>
      <c r="C180" s="18"/>
      <c r="D180" s="39"/>
    </row>
    <row r="181" spans="1:4" s="13" customFormat="1">
      <c r="A181" s="17"/>
      <c r="B181" s="37"/>
      <c r="C181" s="18"/>
      <c r="D181" s="39"/>
    </row>
    <row r="182" spans="1:4" s="13" customFormat="1">
      <c r="A182" s="17"/>
      <c r="B182" s="37"/>
      <c r="C182" s="18"/>
      <c r="D182" s="39"/>
    </row>
    <row r="183" spans="1:4" s="13" customFormat="1">
      <c r="A183" s="17"/>
      <c r="B183" s="37"/>
      <c r="C183" s="18"/>
      <c r="D183" s="39"/>
    </row>
    <row r="184" spans="1:4" s="13" customFormat="1">
      <c r="A184" s="17"/>
      <c r="B184" s="37"/>
      <c r="C184" s="18"/>
      <c r="D184" s="39"/>
    </row>
    <row r="185" spans="1:4" s="13" customFormat="1">
      <c r="A185" s="17"/>
      <c r="B185" s="37"/>
      <c r="C185" s="18"/>
      <c r="D185" s="39"/>
    </row>
    <row r="186" spans="1:4" s="6" customFormat="1">
      <c r="A186" s="17"/>
      <c r="B186" s="37"/>
      <c r="C186" s="18"/>
      <c r="D186" s="39"/>
    </row>
    <row r="187" spans="1:4">
      <c r="A187" s="17"/>
      <c r="C187" s="18"/>
      <c r="D187" s="39"/>
    </row>
    <row r="188" spans="1:4">
      <c r="A188" s="17"/>
      <c r="C188" s="18"/>
      <c r="D188" s="39"/>
    </row>
    <row r="189" spans="1:4">
      <c r="A189" s="17"/>
      <c r="C189" s="18"/>
      <c r="D189" s="39"/>
    </row>
    <row r="190" spans="1:4">
      <c r="A190" s="17"/>
      <c r="C190" s="18"/>
      <c r="D190" s="39"/>
    </row>
    <row r="191" spans="1:4">
      <c r="A191" s="17"/>
      <c r="C191" s="18"/>
      <c r="D191" s="39"/>
    </row>
    <row r="192" spans="1:4">
      <c r="A192" s="17"/>
      <c r="C192" s="18"/>
      <c r="D192" s="39"/>
    </row>
    <row r="193" spans="1:4">
      <c r="A193" s="17"/>
      <c r="C193" s="18"/>
      <c r="D193" s="39"/>
    </row>
    <row r="194" spans="1:4">
      <c r="A194" s="17"/>
      <c r="C194" s="18"/>
      <c r="D194" s="39"/>
    </row>
    <row r="195" spans="1:4">
      <c r="A195" s="17"/>
      <c r="C195" s="18"/>
      <c r="D195" s="39"/>
    </row>
    <row r="196" spans="1:4">
      <c r="A196" s="17"/>
      <c r="C196" s="18"/>
      <c r="D196" s="39"/>
    </row>
    <row r="197" spans="1:4">
      <c r="A197" s="17"/>
      <c r="C197" s="18"/>
      <c r="D197" s="39"/>
    </row>
    <row r="198" spans="1:4">
      <c r="A198" s="17"/>
      <c r="C198" s="18"/>
      <c r="D198" s="39"/>
    </row>
    <row r="199" spans="1:4" ht="14.25" customHeight="1">
      <c r="A199" s="17"/>
      <c r="C199" s="18"/>
      <c r="D199" s="39"/>
    </row>
    <row r="200" spans="1:4">
      <c r="A200" s="17"/>
      <c r="C200" s="18"/>
      <c r="D200" s="39"/>
    </row>
    <row r="201" spans="1:4">
      <c r="A201" s="17"/>
      <c r="C201" s="18"/>
      <c r="D201" s="39"/>
    </row>
    <row r="202" spans="1:4" ht="14.25" customHeight="1">
      <c r="A202" s="17"/>
      <c r="C202" s="18"/>
      <c r="D202" s="39"/>
    </row>
    <row r="203" spans="1:4">
      <c r="A203" s="17"/>
      <c r="C203" s="18"/>
      <c r="D203" s="39"/>
    </row>
    <row r="204" spans="1:4" s="6" customFormat="1">
      <c r="A204" s="17"/>
      <c r="B204" s="37"/>
      <c r="C204" s="18"/>
      <c r="D204" s="39"/>
    </row>
    <row r="205" spans="1:4" s="6" customFormat="1">
      <c r="A205" s="17"/>
      <c r="B205" s="37"/>
      <c r="C205" s="18"/>
      <c r="D205" s="39"/>
    </row>
    <row r="206" spans="1:4" s="6" customFormat="1">
      <c r="A206" s="17"/>
      <c r="B206" s="37"/>
      <c r="C206" s="18"/>
      <c r="D206" s="39"/>
    </row>
    <row r="207" spans="1:4" s="6" customFormat="1">
      <c r="A207" s="17"/>
      <c r="B207" s="37"/>
      <c r="C207" s="18"/>
      <c r="D207" s="39"/>
    </row>
    <row r="208" spans="1:4" s="6" customFormat="1">
      <c r="A208" s="17"/>
      <c r="B208" s="37"/>
      <c r="C208" s="18"/>
      <c r="D208" s="39"/>
    </row>
    <row r="209" spans="1:4" s="6" customFormat="1">
      <c r="A209" s="17"/>
      <c r="B209" s="37"/>
      <c r="C209" s="18"/>
      <c r="D209" s="39"/>
    </row>
    <row r="210" spans="1:4" s="6" customFormat="1">
      <c r="A210" s="17"/>
      <c r="B210" s="37"/>
      <c r="C210" s="18"/>
      <c r="D210" s="39"/>
    </row>
    <row r="211" spans="1:4" ht="12.75" customHeight="1">
      <c r="A211" s="17"/>
      <c r="C211" s="18"/>
      <c r="D211" s="39"/>
    </row>
    <row r="212" spans="1:4" s="13" customFormat="1">
      <c r="A212" s="17"/>
      <c r="B212" s="37"/>
      <c r="C212" s="18"/>
      <c r="D212" s="39"/>
    </row>
    <row r="213" spans="1:4" s="13" customFormat="1">
      <c r="A213" s="17"/>
      <c r="B213" s="37"/>
      <c r="C213" s="18"/>
      <c r="D213" s="39"/>
    </row>
    <row r="214" spans="1:4" s="13" customFormat="1">
      <c r="A214" s="17"/>
      <c r="B214" s="37"/>
      <c r="C214" s="18"/>
      <c r="D214" s="39"/>
    </row>
    <row r="215" spans="1:4" s="13" customFormat="1">
      <c r="A215" s="17"/>
      <c r="B215" s="37"/>
      <c r="C215" s="18"/>
      <c r="D215" s="39"/>
    </row>
    <row r="216" spans="1:4" s="13" customFormat="1">
      <c r="A216" s="17"/>
      <c r="B216" s="37"/>
      <c r="C216" s="18"/>
      <c r="D216" s="39"/>
    </row>
    <row r="217" spans="1:4" s="13" customFormat="1">
      <c r="A217" s="17"/>
      <c r="B217" s="37"/>
      <c r="C217" s="18"/>
      <c r="D217" s="39"/>
    </row>
    <row r="218" spans="1:4" s="13" customFormat="1">
      <c r="A218" s="17"/>
      <c r="B218" s="37"/>
      <c r="C218" s="18"/>
      <c r="D218" s="39"/>
    </row>
    <row r="219" spans="1:4" s="13" customFormat="1" ht="18" customHeight="1">
      <c r="A219" s="17"/>
      <c r="B219" s="37"/>
      <c r="C219" s="18"/>
      <c r="D219" s="39"/>
    </row>
    <row r="220" spans="1:4">
      <c r="A220" s="17"/>
      <c r="C220" s="18"/>
      <c r="D220" s="39"/>
    </row>
    <row r="221" spans="1:4" s="6" customFormat="1">
      <c r="A221" s="17"/>
      <c r="B221" s="37"/>
      <c r="C221" s="18"/>
      <c r="D221" s="39"/>
    </row>
    <row r="222" spans="1:4" s="6" customFormat="1">
      <c r="A222" s="17"/>
      <c r="B222" s="37"/>
      <c r="C222" s="18"/>
      <c r="D222" s="39"/>
    </row>
    <row r="223" spans="1:4" s="6" customFormat="1">
      <c r="A223" s="17"/>
      <c r="B223" s="37"/>
      <c r="C223" s="18"/>
      <c r="D223" s="39"/>
    </row>
    <row r="224" spans="1:4" ht="12.75" customHeight="1">
      <c r="A224" s="17"/>
      <c r="C224" s="18"/>
      <c r="D224" s="39"/>
    </row>
    <row r="225" spans="1:4" s="6" customFormat="1">
      <c r="A225" s="17"/>
      <c r="B225" s="37"/>
      <c r="C225" s="18"/>
      <c r="D225" s="39"/>
    </row>
    <row r="226" spans="1:4" s="6" customFormat="1">
      <c r="A226" s="17"/>
      <c r="B226" s="37"/>
      <c r="C226" s="18"/>
      <c r="D226" s="39"/>
    </row>
    <row r="227" spans="1:4" s="6" customFormat="1">
      <c r="A227" s="17"/>
      <c r="B227" s="37"/>
      <c r="C227" s="18"/>
      <c r="D227" s="39"/>
    </row>
    <row r="228" spans="1:4" s="6" customFormat="1">
      <c r="A228" s="17"/>
      <c r="B228" s="37"/>
      <c r="C228" s="18"/>
      <c r="D228" s="39"/>
    </row>
    <row r="229" spans="1:4" s="6" customFormat="1">
      <c r="A229" s="17"/>
      <c r="B229" s="37"/>
      <c r="C229" s="18"/>
      <c r="D229" s="39"/>
    </row>
    <row r="230" spans="1:4" s="6" customFormat="1">
      <c r="A230" s="17"/>
      <c r="B230" s="37"/>
      <c r="C230" s="18"/>
      <c r="D230" s="39"/>
    </row>
    <row r="231" spans="1:4">
      <c r="A231" s="17"/>
      <c r="C231" s="18"/>
      <c r="D231" s="39"/>
    </row>
    <row r="232" spans="1:4">
      <c r="A232" s="17"/>
      <c r="C232" s="18"/>
      <c r="D232" s="39"/>
    </row>
    <row r="233" spans="1:4">
      <c r="A233" s="17"/>
      <c r="C233" s="18"/>
      <c r="D233" s="39"/>
    </row>
    <row r="234" spans="1:4" ht="14.25" customHeight="1">
      <c r="A234" s="17"/>
      <c r="C234" s="18"/>
      <c r="D234" s="39"/>
    </row>
    <row r="235" spans="1:4">
      <c r="A235" s="17"/>
      <c r="C235" s="18"/>
      <c r="D235" s="39"/>
    </row>
    <row r="236" spans="1:4">
      <c r="A236" s="17"/>
      <c r="C236" s="18"/>
      <c r="D236" s="39"/>
    </row>
    <row r="237" spans="1:4">
      <c r="A237" s="17"/>
      <c r="C237" s="18"/>
      <c r="D237" s="39"/>
    </row>
    <row r="238" spans="1:4">
      <c r="A238" s="17"/>
      <c r="C238" s="18"/>
      <c r="D238" s="39"/>
    </row>
    <row r="239" spans="1:4">
      <c r="A239" s="17"/>
      <c r="C239" s="18"/>
      <c r="D239" s="39"/>
    </row>
    <row r="240" spans="1:4">
      <c r="A240" s="17"/>
      <c r="C240" s="18"/>
      <c r="D240" s="39"/>
    </row>
    <row r="241" spans="1:4">
      <c r="A241" s="17"/>
      <c r="C241" s="18"/>
      <c r="D241" s="39"/>
    </row>
    <row r="242" spans="1:4">
      <c r="A242" s="17"/>
      <c r="C242" s="18"/>
      <c r="D242" s="39"/>
    </row>
    <row r="243" spans="1:4">
      <c r="A243" s="17"/>
      <c r="C243" s="18"/>
      <c r="D243" s="39"/>
    </row>
    <row r="244" spans="1:4">
      <c r="A244" s="17"/>
      <c r="C244" s="18"/>
      <c r="D244" s="39"/>
    </row>
    <row r="245" spans="1:4">
      <c r="A245" s="17"/>
      <c r="C245" s="18"/>
      <c r="D245" s="39"/>
    </row>
    <row r="246" spans="1:4">
      <c r="A246" s="17"/>
      <c r="C246" s="18"/>
      <c r="D246" s="39"/>
    </row>
    <row r="247" spans="1:4">
      <c r="A247" s="17"/>
      <c r="C247" s="18"/>
      <c r="D247" s="39"/>
    </row>
    <row r="248" spans="1:4">
      <c r="A248" s="17"/>
      <c r="C248" s="18"/>
      <c r="D248" s="39"/>
    </row>
    <row r="249" spans="1:4">
      <c r="A249" s="17"/>
      <c r="C249" s="18"/>
      <c r="D249" s="39"/>
    </row>
    <row r="250" spans="1:4">
      <c r="A250" s="17"/>
      <c r="C250" s="18"/>
      <c r="D250" s="39"/>
    </row>
    <row r="251" spans="1:4">
      <c r="A251" s="17"/>
      <c r="C251" s="18"/>
      <c r="D251" s="39"/>
    </row>
    <row r="252" spans="1:4">
      <c r="A252" s="17"/>
      <c r="C252" s="18"/>
      <c r="D252" s="39"/>
    </row>
    <row r="253" spans="1:4">
      <c r="A253" s="17"/>
      <c r="C253" s="18"/>
      <c r="D253" s="39"/>
    </row>
    <row r="254" spans="1:4">
      <c r="A254" s="17"/>
      <c r="C254" s="18"/>
      <c r="D254" s="39"/>
    </row>
    <row r="255" spans="1:4">
      <c r="A255" s="17"/>
      <c r="C255" s="18"/>
      <c r="D255" s="39"/>
    </row>
    <row r="256" spans="1:4">
      <c r="A256" s="17"/>
      <c r="C256" s="18"/>
      <c r="D256" s="39"/>
    </row>
    <row r="257" spans="1:4">
      <c r="A257" s="17"/>
      <c r="C257" s="18"/>
      <c r="D257" s="39"/>
    </row>
    <row r="258" spans="1:4">
      <c r="A258" s="17"/>
      <c r="C258" s="18"/>
      <c r="D258" s="39"/>
    </row>
    <row r="259" spans="1:4">
      <c r="A259" s="17"/>
      <c r="C259" s="18"/>
      <c r="D259" s="39"/>
    </row>
    <row r="260" spans="1:4">
      <c r="A260" s="17"/>
      <c r="C260" s="18"/>
      <c r="D260" s="39"/>
    </row>
    <row r="261" spans="1:4">
      <c r="A261" s="17"/>
      <c r="C261" s="18"/>
      <c r="D261" s="39"/>
    </row>
    <row r="262" spans="1:4">
      <c r="A262" s="17"/>
      <c r="C262" s="18"/>
      <c r="D262" s="39"/>
    </row>
    <row r="263" spans="1:4">
      <c r="A263" s="17"/>
      <c r="C263" s="18"/>
      <c r="D263" s="39"/>
    </row>
    <row r="264" spans="1:4">
      <c r="A264" s="17"/>
      <c r="C264" s="18"/>
      <c r="D264" s="39"/>
    </row>
    <row r="265" spans="1:4">
      <c r="A265" s="17"/>
      <c r="C265" s="18"/>
      <c r="D265" s="39"/>
    </row>
    <row r="266" spans="1:4">
      <c r="A266" s="17"/>
      <c r="C266" s="18"/>
      <c r="D266" s="39"/>
    </row>
    <row r="267" spans="1:4" s="13" customFormat="1">
      <c r="A267" s="17"/>
      <c r="B267" s="37"/>
      <c r="C267" s="18"/>
      <c r="D267" s="39"/>
    </row>
    <row r="268" spans="1:4" s="13" customFormat="1">
      <c r="A268" s="17"/>
      <c r="B268" s="37"/>
      <c r="C268" s="18"/>
      <c r="D268" s="39"/>
    </row>
    <row r="269" spans="1:4" s="13" customFormat="1">
      <c r="A269" s="17"/>
      <c r="B269" s="37"/>
      <c r="C269" s="18"/>
      <c r="D269" s="39"/>
    </row>
    <row r="270" spans="1:4" s="13" customFormat="1">
      <c r="A270" s="17"/>
      <c r="B270" s="37"/>
      <c r="C270" s="18"/>
      <c r="D270" s="39"/>
    </row>
    <row r="271" spans="1:4" s="13" customFormat="1">
      <c r="A271" s="17"/>
      <c r="B271" s="37"/>
      <c r="C271" s="18"/>
      <c r="D271" s="39"/>
    </row>
    <row r="272" spans="1:4" s="13" customFormat="1">
      <c r="A272" s="17"/>
      <c r="B272" s="37"/>
      <c r="C272" s="18"/>
      <c r="D272" s="39"/>
    </row>
    <row r="273" spans="1:4" s="13" customFormat="1">
      <c r="A273" s="17"/>
      <c r="B273" s="37"/>
      <c r="C273" s="18"/>
      <c r="D273" s="39"/>
    </row>
    <row r="274" spans="1:4" s="13" customFormat="1">
      <c r="A274" s="17"/>
      <c r="B274" s="37"/>
      <c r="C274" s="18"/>
      <c r="D274" s="39"/>
    </row>
    <row r="275" spans="1:4" s="13" customFormat="1">
      <c r="A275" s="17"/>
      <c r="B275" s="37"/>
      <c r="C275" s="18"/>
      <c r="D275" s="39"/>
    </row>
    <row r="276" spans="1:4" s="13" customFormat="1">
      <c r="A276" s="17"/>
      <c r="B276" s="37"/>
      <c r="C276" s="18"/>
      <c r="D276" s="39"/>
    </row>
    <row r="277" spans="1:4" s="13" customFormat="1">
      <c r="A277" s="17"/>
      <c r="B277" s="37"/>
      <c r="C277" s="18"/>
      <c r="D277" s="39"/>
    </row>
    <row r="278" spans="1:4" s="13" customFormat="1">
      <c r="A278" s="17"/>
      <c r="B278" s="37"/>
      <c r="C278" s="18"/>
      <c r="D278" s="39"/>
    </row>
    <row r="279" spans="1:4" s="13" customFormat="1">
      <c r="A279" s="17"/>
      <c r="B279" s="37"/>
      <c r="C279" s="18"/>
      <c r="D279" s="39"/>
    </row>
    <row r="280" spans="1:4" s="13" customFormat="1">
      <c r="A280" s="17"/>
      <c r="B280" s="37"/>
      <c r="C280" s="18"/>
      <c r="D280" s="39"/>
    </row>
    <row r="281" spans="1:4" s="13" customFormat="1">
      <c r="A281" s="17"/>
      <c r="B281" s="37"/>
      <c r="C281" s="18"/>
      <c r="D281" s="39"/>
    </row>
    <row r="282" spans="1:4" s="13" customFormat="1">
      <c r="A282" s="17"/>
      <c r="B282" s="37"/>
      <c r="C282" s="18"/>
      <c r="D282" s="39"/>
    </row>
    <row r="283" spans="1:4" s="13" customFormat="1">
      <c r="A283" s="17"/>
      <c r="B283" s="37"/>
      <c r="C283" s="18"/>
      <c r="D283" s="39"/>
    </row>
    <row r="284" spans="1:4" s="13" customFormat="1">
      <c r="A284" s="17"/>
      <c r="B284" s="37"/>
      <c r="C284" s="18"/>
      <c r="D284" s="39"/>
    </row>
    <row r="285" spans="1:4" s="13" customFormat="1">
      <c r="A285" s="17"/>
      <c r="B285" s="37"/>
      <c r="C285" s="18"/>
      <c r="D285" s="39"/>
    </row>
    <row r="286" spans="1:4" s="13" customFormat="1">
      <c r="A286" s="17"/>
      <c r="B286" s="37"/>
      <c r="C286" s="18"/>
      <c r="D286" s="39"/>
    </row>
    <row r="287" spans="1:4" s="13" customFormat="1">
      <c r="A287" s="17"/>
      <c r="B287" s="37"/>
      <c r="C287" s="18"/>
      <c r="D287" s="39"/>
    </row>
    <row r="288" spans="1:4" s="13" customFormat="1">
      <c r="A288" s="17"/>
      <c r="B288" s="37"/>
      <c r="C288" s="18"/>
      <c r="D288" s="39"/>
    </row>
    <row r="289" spans="1:4" s="13" customFormat="1">
      <c r="A289" s="17"/>
      <c r="B289" s="37"/>
      <c r="C289" s="18"/>
      <c r="D289" s="39"/>
    </row>
    <row r="290" spans="1:4" s="13" customFormat="1">
      <c r="A290" s="17"/>
      <c r="B290" s="37"/>
      <c r="C290" s="18"/>
      <c r="D290" s="39"/>
    </row>
    <row r="291" spans="1:4" s="13" customFormat="1">
      <c r="A291" s="17"/>
      <c r="B291" s="37"/>
      <c r="C291" s="18"/>
      <c r="D291" s="39"/>
    </row>
    <row r="292" spans="1:4" s="13" customFormat="1">
      <c r="A292" s="17"/>
      <c r="B292" s="37"/>
      <c r="C292" s="18"/>
      <c r="D292" s="39"/>
    </row>
    <row r="293" spans="1:4" s="13" customFormat="1">
      <c r="A293" s="17"/>
      <c r="B293" s="37"/>
      <c r="C293" s="18"/>
      <c r="D293" s="39"/>
    </row>
    <row r="294" spans="1:4" s="13" customFormat="1">
      <c r="A294" s="17"/>
      <c r="B294" s="37"/>
      <c r="C294" s="18"/>
      <c r="D294" s="39"/>
    </row>
    <row r="295" spans="1:4" s="13" customFormat="1" ht="18" customHeight="1">
      <c r="A295" s="17"/>
      <c r="B295" s="37"/>
      <c r="C295" s="18"/>
      <c r="D295" s="39"/>
    </row>
    <row r="296" spans="1:4">
      <c r="A296" s="17"/>
      <c r="C296" s="18"/>
      <c r="D296" s="39"/>
    </row>
    <row r="297" spans="1:4" s="13" customFormat="1">
      <c r="A297" s="17"/>
      <c r="B297" s="37"/>
      <c r="C297" s="18"/>
      <c r="D297" s="39"/>
    </row>
    <row r="298" spans="1:4" s="13" customFormat="1">
      <c r="A298" s="17"/>
      <c r="B298" s="37"/>
      <c r="C298" s="18"/>
      <c r="D298" s="39"/>
    </row>
    <row r="299" spans="1:4" s="13" customFormat="1">
      <c r="A299" s="17"/>
      <c r="B299" s="37"/>
      <c r="C299" s="18"/>
      <c r="D299" s="39"/>
    </row>
    <row r="300" spans="1:4" s="13" customFormat="1" ht="18" customHeight="1">
      <c r="A300" s="17"/>
      <c r="B300" s="37"/>
      <c r="C300" s="18"/>
      <c r="D300" s="39"/>
    </row>
    <row r="301" spans="1:4">
      <c r="A301" s="17"/>
      <c r="C301" s="18"/>
      <c r="D301" s="39"/>
    </row>
    <row r="302" spans="1:4" ht="14.25" customHeight="1">
      <c r="A302" s="17"/>
      <c r="C302" s="18"/>
      <c r="D302" s="39"/>
    </row>
    <row r="303" spans="1:4" ht="14.25" customHeight="1">
      <c r="A303" s="17"/>
      <c r="C303" s="18"/>
      <c r="D303" s="39"/>
    </row>
    <row r="304" spans="1:4" ht="14.25" customHeight="1">
      <c r="A304" s="17"/>
      <c r="C304" s="18"/>
      <c r="D304" s="39"/>
    </row>
    <row r="305" spans="1:4">
      <c r="A305" s="17"/>
      <c r="C305" s="18"/>
      <c r="D305" s="39"/>
    </row>
    <row r="306" spans="1:4" ht="14.25" customHeight="1">
      <c r="A306" s="17"/>
      <c r="C306" s="18"/>
      <c r="D306" s="39"/>
    </row>
    <row r="307" spans="1:4">
      <c r="A307" s="17"/>
      <c r="C307" s="18"/>
      <c r="D307" s="39"/>
    </row>
    <row r="308" spans="1:4" ht="14.25" customHeight="1">
      <c r="A308" s="17"/>
      <c r="C308" s="18"/>
      <c r="D308" s="39"/>
    </row>
    <row r="309" spans="1:4">
      <c r="A309" s="17"/>
      <c r="C309" s="18"/>
      <c r="D309" s="39"/>
    </row>
    <row r="310" spans="1:4" s="13" customFormat="1" ht="30" customHeight="1">
      <c r="A310" s="17"/>
      <c r="B310" s="37"/>
      <c r="C310" s="18"/>
      <c r="D310" s="39"/>
    </row>
    <row r="311" spans="1:4" s="13" customFormat="1">
      <c r="A311" s="17"/>
      <c r="B311" s="37"/>
      <c r="C311" s="18"/>
      <c r="D311" s="39"/>
    </row>
    <row r="312" spans="1:4" s="13" customFormat="1">
      <c r="A312" s="17"/>
      <c r="B312" s="37"/>
      <c r="C312" s="18"/>
      <c r="D312" s="39"/>
    </row>
    <row r="313" spans="1:4" s="13" customFormat="1">
      <c r="A313" s="17"/>
      <c r="B313" s="37"/>
      <c r="C313" s="18"/>
      <c r="D313" s="39"/>
    </row>
    <row r="314" spans="1:4" s="13" customFormat="1">
      <c r="A314" s="17"/>
      <c r="B314" s="37"/>
      <c r="C314" s="18"/>
      <c r="D314" s="39"/>
    </row>
    <row r="315" spans="1:4" s="13" customFormat="1">
      <c r="A315" s="17"/>
      <c r="B315" s="37"/>
      <c r="C315" s="18"/>
      <c r="D315" s="39"/>
    </row>
    <row r="316" spans="1:4" s="13" customFormat="1">
      <c r="A316" s="17"/>
      <c r="B316" s="37"/>
      <c r="C316" s="18"/>
      <c r="D316" s="39"/>
    </row>
    <row r="317" spans="1:4" s="13" customFormat="1">
      <c r="A317" s="17"/>
      <c r="B317" s="37"/>
      <c r="C317" s="18"/>
      <c r="D317" s="39"/>
    </row>
    <row r="318" spans="1:4" s="13" customFormat="1">
      <c r="A318" s="17"/>
      <c r="B318" s="37"/>
      <c r="C318" s="18"/>
      <c r="D318" s="39"/>
    </row>
    <row r="319" spans="1:4" s="13" customFormat="1">
      <c r="A319" s="17"/>
      <c r="B319" s="37"/>
      <c r="C319" s="18"/>
      <c r="D319" s="39"/>
    </row>
    <row r="320" spans="1:4" s="13" customFormat="1">
      <c r="A320" s="17"/>
      <c r="B320" s="37"/>
      <c r="C320" s="18"/>
      <c r="D320" s="39"/>
    </row>
    <row r="321" spans="1:4" s="13" customFormat="1">
      <c r="A321" s="17"/>
      <c r="B321" s="37"/>
      <c r="C321" s="18"/>
      <c r="D321" s="39"/>
    </row>
    <row r="322" spans="1:4" s="13" customFormat="1">
      <c r="A322" s="17"/>
      <c r="B322" s="37"/>
      <c r="C322" s="18"/>
      <c r="D322" s="39"/>
    </row>
    <row r="323" spans="1:4" s="13" customFormat="1">
      <c r="A323" s="17"/>
      <c r="B323" s="37"/>
      <c r="C323" s="18"/>
      <c r="D323" s="39"/>
    </row>
    <row r="324" spans="1:4" s="13" customFormat="1">
      <c r="A324" s="17"/>
      <c r="B324" s="37"/>
      <c r="C324" s="18"/>
      <c r="D324" s="39"/>
    </row>
    <row r="325" spans="1:4">
      <c r="A325" s="17"/>
      <c r="C325" s="18"/>
      <c r="D325" s="39"/>
    </row>
    <row r="326" spans="1:4">
      <c r="A326" s="17"/>
      <c r="C326" s="18"/>
      <c r="D326" s="39"/>
    </row>
    <row r="327" spans="1:4" ht="18" customHeight="1">
      <c r="A327" s="17"/>
      <c r="C327" s="18"/>
      <c r="D327" s="39"/>
    </row>
    <row r="328" spans="1:4" ht="20.25" customHeight="1">
      <c r="A328" s="17"/>
      <c r="C328" s="18"/>
      <c r="D328" s="39"/>
    </row>
    <row r="329" spans="1:4">
      <c r="A329" s="17"/>
      <c r="C329" s="18"/>
      <c r="D329" s="39"/>
    </row>
    <row r="330" spans="1:4">
      <c r="A330" s="17"/>
      <c r="C330" s="18"/>
      <c r="D330" s="39"/>
    </row>
    <row r="331" spans="1:4">
      <c r="A331" s="17"/>
      <c r="C331" s="18"/>
      <c r="D331" s="39"/>
    </row>
    <row r="332" spans="1:4">
      <c r="A332" s="17"/>
      <c r="C332" s="18"/>
      <c r="D332" s="39"/>
    </row>
    <row r="333" spans="1:4">
      <c r="A333" s="17"/>
      <c r="C333" s="18"/>
      <c r="D333" s="39"/>
    </row>
    <row r="334" spans="1:4">
      <c r="A334" s="17"/>
      <c r="C334" s="18"/>
      <c r="D334" s="39"/>
    </row>
    <row r="335" spans="1:4">
      <c r="A335" s="17"/>
      <c r="C335" s="18"/>
      <c r="D335" s="39"/>
    </row>
    <row r="336" spans="1:4">
      <c r="A336" s="17"/>
      <c r="C336" s="18"/>
      <c r="D336" s="39"/>
    </row>
    <row r="337" spans="1:4">
      <c r="A337" s="17"/>
      <c r="C337" s="18"/>
      <c r="D337" s="39"/>
    </row>
    <row r="338" spans="1:4">
      <c r="A338" s="17"/>
      <c r="C338" s="18"/>
      <c r="D338" s="39"/>
    </row>
    <row r="339" spans="1:4">
      <c r="A339" s="17"/>
      <c r="C339" s="18"/>
      <c r="D339" s="39"/>
    </row>
    <row r="340" spans="1:4">
      <c r="A340" s="17"/>
      <c r="C340" s="18"/>
      <c r="D340" s="39"/>
    </row>
    <row r="341" spans="1:4">
      <c r="A341" s="17"/>
      <c r="C341" s="18"/>
      <c r="D341" s="39"/>
    </row>
    <row r="342" spans="1:4">
      <c r="A342" s="17"/>
      <c r="C342" s="18"/>
      <c r="D342" s="39"/>
    </row>
    <row r="343" spans="1:4">
      <c r="A343" s="17"/>
      <c r="C343" s="18"/>
      <c r="D343" s="39"/>
    </row>
    <row r="344" spans="1:4">
      <c r="A344" s="17"/>
      <c r="C344" s="18"/>
      <c r="D344" s="39"/>
    </row>
    <row r="345" spans="1:4">
      <c r="A345" s="17"/>
      <c r="C345" s="18"/>
      <c r="D345" s="39"/>
    </row>
    <row r="346" spans="1:4">
      <c r="A346" s="17"/>
      <c r="C346" s="18"/>
      <c r="D346" s="39"/>
    </row>
    <row r="347" spans="1:4">
      <c r="A347" s="17"/>
      <c r="C347" s="18"/>
      <c r="D347" s="39"/>
    </row>
    <row r="348" spans="1:4">
      <c r="A348" s="17"/>
      <c r="C348" s="18"/>
      <c r="D348" s="39"/>
    </row>
    <row r="349" spans="1:4">
      <c r="A349" s="17"/>
      <c r="C349" s="18"/>
      <c r="D349" s="39"/>
    </row>
    <row r="350" spans="1:4">
      <c r="A350" s="17"/>
      <c r="C350" s="18"/>
      <c r="D350" s="39"/>
    </row>
    <row r="351" spans="1:4">
      <c r="A351" s="17"/>
      <c r="C351" s="18"/>
      <c r="D351" s="39"/>
    </row>
    <row r="352" spans="1:4">
      <c r="A352" s="17"/>
      <c r="C352" s="18"/>
      <c r="D352" s="39"/>
    </row>
    <row r="353" spans="1:4">
      <c r="A353" s="17"/>
      <c r="C353" s="18"/>
      <c r="D353" s="39"/>
    </row>
    <row r="354" spans="1:4">
      <c r="A354" s="17"/>
      <c r="C354" s="18"/>
      <c r="D354" s="39"/>
    </row>
    <row r="355" spans="1:4">
      <c r="A355" s="17"/>
      <c r="C355" s="18"/>
      <c r="D355" s="39"/>
    </row>
    <row r="356" spans="1:4">
      <c r="A356" s="17"/>
      <c r="C356" s="18"/>
      <c r="D356" s="39"/>
    </row>
    <row r="357" spans="1:4">
      <c r="A357" s="17"/>
      <c r="C357" s="18"/>
      <c r="D357" s="39"/>
    </row>
    <row r="358" spans="1:4">
      <c r="A358" s="17"/>
      <c r="C358" s="18"/>
      <c r="D358" s="39"/>
    </row>
    <row r="359" spans="1:4">
      <c r="A359" s="17"/>
      <c r="C359" s="18"/>
      <c r="D359" s="39"/>
    </row>
    <row r="360" spans="1:4">
      <c r="A360" s="17"/>
      <c r="C360" s="18"/>
      <c r="D360" s="39"/>
    </row>
    <row r="361" spans="1:4">
      <c r="A361" s="17"/>
      <c r="C361" s="18"/>
      <c r="D361" s="39"/>
    </row>
    <row r="362" spans="1:4">
      <c r="A362" s="17"/>
      <c r="C362" s="18"/>
      <c r="D362" s="39"/>
    </row>
    <row r="363" spans="1:4">
      <c r="A363" s="17"/>
      <c r="C363" s="18"/>
      <c r="D363" s="39"/>
    </row>
    <row r="364" spans="1:4">
      <c r="A364" s="17"/>
      <c r="C364" s="18"/>
      <c r="D364" s="39"/>
    </row>
    <row r="365" spans="1:4">
      <c r="A365" s="17"/>
      <c r="C365" s="18"/>
      <c r="D365" s="39"/>
    </row>
    <row r="366" spans="1:4">
      <c r="A366" s="17"/>
      <c r="C366" s="18"/>
      <c r="D366" s="39"/>
    </row>
    <row r="367" spans="1:4">
      <c r="A367" s="17"/>
      <c r="C367" s="18"/>
      <c r="D367" s="39"/>
    </row>
    <row r="368" spans="1:4">
      <c r="A368" s="17"/>
      <c r="C368" s="18"/>
      <c r="D368" s="39"/>
    </row>
    <row r="369" spans="1:4">
      <c r="A369" s="17"/>
      <c r="C369" s="18"/>
      <c r="D369" s="39"/>
    </row>
    <row r="370" spans="1:4">
      <c r="A370" s="17"/>
      <c r="C370" s="18"/>
      <c r="D370" s="39"/>
    </row>
    <row r="371" spans="1:4">
      <c r="A371" s="17"/>
      <c r="C371" s="18"/>
      <c r="D371" s="39"/>
    </row>
    <row r="372" spans="1:4">
      <c r="A372" s="17"/>
      <c r="C372" s="18"/>
      <c r="D372" s="39"/>
    </row>
    <row r="373" spans="1:4">
      <c r="A373" s="17"/>
      <c r="C373" s="18"/>
      <c r="D373" s="39"/>
    </row>
    <row r="374" spans="1:4">
      <c r="A374" s="17"/>
      <c r="C374" s="18"/>
      <c r="D374" s="39"/>
    </row>
    <row r="375" spans="1:4">
      <c r="A375" s="17"/>
      <c r="C375" s="18"/>
      <c r="D375" s="39"/>
    </row>
    <row r="376" spans="1:4">
      <c r="A376" s="17"/>
      <c r="C376" s="18"/>
      <c r="D376" s="39"/>
    </row>
    <row r="377" spans="1:4">
      <c r="A377" s="17"/>
      <c r="C377" s="18"/>
      <c r="D377" s="39"/>
    </row>
    <row r="378" spans="1:4">
      <c r="A378" s="17"/>
      <c r="C378" s="18"/>
      <c r="D378" s="39"/>
    </row>
    <row r="379" spans="1:4">
      <c r="A379" s="17"/>
      <c r="C379" s="18"/>
      <c r="D379" s="39"/>
    </row>
    <row r="380" spans="1:4">
      <c r="A380" s="17"/>
      <c r="C380" s="18"/>
      <c r="D380" s="39"/>
    </row>
    <row r="381" spans="1:4">
      <c r="A381" s="17"/>
      <c r="C381" s="18"/>
      <c r="D381" s="39"/>
    </row>
    <row r="382" spans="1:4">
      <c r="A382" s="17"/>
      <c r="C382" s="18"/>
      <c r="D382" s="39"/>
    </row>
    <row r="383" spans="1:4">
      <c r="A383" s="17"/>
      <c r="C383" s="18"/>
      <c r="D383" s="39"/>
    </row>
    <row r="384" spans="1:4">
      <c r="A384" s="17"/>
      <c r="C384" s="18"/>
      <c r="D384" s="39"/>
    </row>
    <row r="385" spans="1:4">
      <c r="A385" s="17"/>
      <c r="C385" s="18"/>
      <c r="D385" s="39"/>
    </row>
    <row r="386" spans="1:4">
      <c r="A386" s="17"/>
      <c r="C386" s="18"/>
      <c r="D386" s="39"/>
    </row>
    <row r="387" spans="1:4">
      <c r="A387" s="17"/>
      <c r="C387" s="18"/>
      <c r="D387" s="39"/>
    </row>
    <row r="388" spans="1:4">
      <c r="A388" s="17"/>
      <c r="C388" s="18"/>
      <c r="D388" s="39"/>
    </row>
    <row r="389" spans="1:4">
      <c r="A389" s="17"/>
      <c r="C389" s="18"/>
      <c r="D389" s="39"/>
    </row>
    <row r="390" spans="1:4">
      <c r="A390" s="17"/>
      <c r="C390" s="18"/>
      <c r="D390" s="39"/>
    </row>
    <row r="391" spans="1:4">
      <c r="A391" s="17"/>
      <c r="C391" s="18"/>
      <c r="D391" s="39"/>
    </row>
    <row r="392" spans="1:4">
      <c r="A392" s="17"/>
      <c r="C392" s="18"/>
      <c r="D392" s="39"/>
    </row>
    <row r="393" spans="1:4">
      <c r="A393" s="17"/>
      <c r="C393" s="18"/>
      <c r="D393" s="39"/>
    </row>
    <row r="394" spans="1:4">
      <c r="A394" s="17"/>
      <c r="C394" s="18"/>
      <c r="D394" s="39"/>
    </row>
    <row r="395" spans="1:4">
      <c r="A395" s="17"/>
      <c r="C395" s="18"/>
      <c r="D395" s="39"/>
    </row>
    <row r="396" spans="1:4">
      <c r="A396" s="17"/>
      <c r="C396" s="18"/>
      <c r="D396" s="39"/>
    </row>
    <row r="397" spans="1:4">
      <c r="A397" s="17"/>
      <c r="C397" s="18"/>
      <c r="D397" s="39"/>
    </row>
    <row r="398" spans="1:4">
      <c r="A398" s="17"/>
      <c r="C398" s="18"/>
      <c r="D398" s="39"/>
    </row>
    <row r="399" spans="1:4">
      <c r="A399" s="17"/>
      <c r="C399" s="18"/>
      <c r="D399" s="39"/>
    </row>
    <row r="400" spans="1:4">
      <c r="A400" s="17"/>
      <c r="C400" s="18"/>
      <c r="D400" s="39"/>
    </row>
    <row r="401" spans="1:4">
      <c r="A401" s="17"/>
      <c r="C401" s="18"/>
      <c r="D401" s="39"/>
    </row>
    <row r="402" spans="1:4">
      <c r="A402" s="17"/>
      <c r="C402" s="18"/>
      <c r="D402" s="39"/>
    </row>
    <row r="403" spans="1:4">
      <c r="A403" s="17"/>
      <c r="C403" s="18"/>
      <c r="D403" s="39"/>
    </row>
    <row r="404" spans="1:4">
      <c r="A404" s="17"/>
      <c r="C404" s="18"/>
      <c r="D404" s="39"/>
    </row>
    <row r="405" spans="1:4">
      <c r="A405" s="17"/>
      <c r="C405" s="18"/>
      <c r="D405" s="39"/>
    </row>
    <row r="406" spans="1:4">
      <c r="A406" s="17"/>
      <c r="C406" s="18"/>
      <c r="D406" s="39"/>
    </row>
    <row r="407" spans="1:4">
      <c r="A407" s="17"/>
      <c r="C407" s="18"/>
      <c r="D407" s="39"/>
    </row>
    <row r="408" spans="1:4">
      <c r="A408" s="17"/>
      <c r="C408" s="18"/>
      <c r="D408" s="39"/>
    </row>
    <row r="409" spans="1:4">
      <c r="A409" s="17"/>
      <c r="C409" s="18"/>
      <c r="D409" s="39"/>
    </row>
    <row r="410" spans="1:4">
      <c r="A410" s="17"/>
      <c r="C410" s="18"/>
      <c r="D410" s="39"/>
    </row>
    <row r="411" spans="1:4">
      <c r="A411" s="17"/>
      <c r="C411" s="18"/>
      <c r="D411" s="39"/>
    </row>
    <row r="412" spans="1:4">
      <c r="A412" s="17"/>
      <c r="C412" s="18"/>
      <c r="D412" s="39"/>
    </row>
    <row r="413" spans="1:4">
      <c r="A413" s="17"/>
      <c r="C413" s="18"/>
      <c r="D413" s="39"/>
    </row>
    <row r="414" spans="1:4">
      <c r="A414" s="17"/>
      <c r="C414" s="18"/>
      <c r="D414" s="39"/>
    </row>
    <row r="415" spans="1:4">
      <c r="A415" s="17"/>
      <c r="C415" s="18"/>
      <c r="D415" s="39"/>
    </row>
    <row r="416" spans="1:4">
      <c r="A416" s="17"/>
      <c r="C416" s="18"/>
      <c r="D416" s="39"/>
    </row>
    <row r="417" spans="1:4">
      <c r="A417" s="17"/>
      <c r="C417" s="18"/>
      <c r="D417" s="39"/>
    </row>
    <row r="418" spans="1:4">
      <c r="A418" s="17"/>
      <c r="C418" s="18"/>
      <c r="D418" s="39"/>
    </row>
    <row r="419" spans="1:4">
      <c r="A419" s="17"/>
      <c r="C419" s="18"/>
      <c r="D419" s="39"/>
    </row>
    <row r="420" spans="1:4">
      <c r="A420" s="17"/>
      <c r="C420" s="18"/>
      <c r="D420" s="39"/>
    </row>
    <row r="421" spans="1:4">
      <c r="A421" s="17"/>
      <c r="C421" s="18"/>
      <c r="D421" s="39"/>
    </row>
    <row r="422" spans="1:4">
      <c r="A422" s="17"/>
      <c r="C422" s="18"/>
      <c r="D422" s="39"/>
    </row>
    <row r="423" spans="1:4">
      <c r="A423" s="17"/>
      <c r="C423" s="18"/>
      <c r="D423" s="39"/>
    </row>
    <row r="424" spans="1:4">
      <c r="A424" s="17"/>
      <c r="C424" s="18"/>
      <c r="D424" s="39"/>
    </row>
    <row r="425" spans="1:4">
      <c r="A425" s="17"/>
      <c r="C425" s="18"/>
      <c r="D425" s="39"/>
    </row>
    <row r="426" spans="1:4">
      <c r="A426" s="17"/>
      <c r="C426" s="18"/>
      <c r="D426" s="39"/>
    </row>
    <row r="427" spans="1:4">
      <c r="A427" s="17"/>
      <c r="C427" s="18"/>
      <c r="D427" s="39"/>
    </row>
    <row r="428" spans="1:4">
      <c r="A428" s="17"/>
      <c r="C428" s="18"/>
      <c r="D428" s="39"/>
    </row>
    <row r="429" spans="1:4">
      <c r="A429" s="17"/>
      <c r="C429" s="18"/>
      <c r="D429" s="39"/>
    </row>
    <row r="430" spans="1:4">
      <c r="A430" s="17"/>
      <c r="C430" s="18"/>
      <c r="D430" s="39"/>
    </row>
    <row r="431" spans="1:4">
      <c r="A431" s="17"/>
      <c r="C431" s="18"/>
      <c r="D431" s="39"/>
    </row>
    <row r="432" spans="1:4">
      <c r="A432" s="17"/>
      <c r="C432" s="18"/>
      <c r="D432" s="39"/>
    </row>
    <row r="433" spans="1:4">
      <c r="A433" s="17"/>
      <c r="C433" s="18"/>
      <c r="D433" s="39"/>
    </row>
    <row r="434" spans="1:4">
      <c r="A434" s="17"/>
      <c r="C434" s="18"/>
      <c r="D434" s="39"/>
    </row>
    <row r="435" spans="1:4">
      <c r="A435" s="17"/>
      <c r="C435" s="18"/>
      <c r="D435" s="39"/>
    </row>
    <row r="436" spans="1:4">
      <c r="A436" s="17"/>
      <c r="C436" s="18"/>
      <c r="D436" s="39"/>
    </row>
    <row r="437" spans="1:4">
      <c r="A437" s="17"/>
      <c r="C437" s="18"/>
      <c r="D437" s="39"/>
    </row>
    <row r="438" spans="1:4">
      <c r="A438" s="17"/>
      <c r="C438" s="18"/>
      <c r="D438" s="39"/>
    </row>
    <row r="439" spans="1:4">
      <c r="A439" s="17"/>
      <c r="C439" s="18"/>
      <c r="D439" s="39"/>
    </row>
    <row r="440" spans="1:4">
      <c r="A440" s="17"/>
      <c r="C440" s="18"/>
      <c r="D440" s="39"/>
    </row>
    <row r="441" spans="1:4">
      <c r="A441" s="17"/>
      <c r="C441" s="18"/>
      <c r="D441" s="39"/>
    </row>
    <row r="442" spans="1:4">
      <c r="A442" s="17"/>
      <c r="C442" s="18"/>
      <c r="D442" s="39"/>
    </row>
    <row r="443" spans="1:4">
      <c r="A443" s="17"/>
      <c r="C443" s="18"/>
      <c r="D443" s="39"/>
    </row>
    <row r="444" spans="1:4">
      <c r="A444" s="17"/>
      <c r="C444" s="18"/>
      <c r="D444" s="39"/>
    </row>
    <row r="445" spans="1:4">
      <c r="A445" s="17"/>
      <c r="C445" s="18"/>
      <c r="D445" s="39"/>
    </row>
    <row r="446" spans="1:4">
      <c r="A446" s="17"/>
      <c r="C446" s="18"/>
      <c r="D446" s="39"/>
    </row>
    <row r="447" spans="1:4">
      <c r="A447" s="17"/>
      <c r="C447" s="18"/>
      <c r="D447" s="39"/>
    </row>
    <row r="448" spans="1:4">
      <c r="A448" s="17"/>
      <c r="C448" s="18"/>
      <c r="D448" s="39"/>
    </row>
    <row r="449" spans="1:4">
      <c r="A449" s="17"/>
      <c r="C449" s="18"/>
      <c r="D449" s="39"/>
    </row>
    <row r="450" spans="1:4">
      <c r="A450" s="17"/>
      <c r="C450" s="18"/>
      <c r="D450" s="39"/>
    </row>
    <row r="451" spans="1:4">
      <c r="A451" s="17"/>
      <c r="C451" s="18"/>
      <c r="D451" s="39"/>
    </row>
    <row r="452" spans="1:4">
      <c r="A452" s="17"/>
      <c r="C452" s="18"/>
      <c r="D452" s="39"/>
    </row>
    <row r="453" spans="1:4">
      <c r="A453" s="17"/>
      <c r="C453" s="18"/>
      <c r="D453" s="39"/>
    </row>
    <row r="454" spans="1:4">
      <c r="A454" s="17"/>
      <c r="C454" s="18"/>
      <c r="D454" s="39"/>
    </row>
    <row r="455" spans="1:4">
      <c r="A455" s="17"/>
      <c r="C455" s="18"/>
      <c r="D455" s="39"/>
    </row>
    <row r="456" spans="1:4">
      <c r="A456" s="17"/>
      <c r="C456" s="18"/>
      <c r="D456" s="39"/>
    </row>
    <row r="457" spans="1:4">
      <c r="A457" s="17"/>
      <c r="C457" s="18"/>
      <c r="D457" s="39"/>
    </row>
    <row r="458" spans="1:4">
      <c r="A458" s="17"/>
      <c r="C458" s="18"/>
      <c r="D458" s="39"/>
    </row>
    <row r="459" spans="1:4">
      <c r="A459" s="17"/>
      <c r="C459" s="18"/>
      <c r="D459" s="39"/>
    </row>
    <row r="460" spans="1:4">
      <c r="A460" s="17"/>
      <c r="C460" s="18"/>
      <c r="D460" s="39"/>
    </row>
    <row r="461" spans="1:4">
      <c r="A461" s="17"/>
      <c r="C461" s="18"/>
      <c r="D461" s="39"/>
    </row>
    <row r="462" spans="1:4">
      <c r="A462" s="17"/>
      <c r="C462" s="18"/>
      <c r="D462" s="39"/>
    </row>
    <row r="463" spans="1:4">
      <c r="A463" s="17"/>
      <c r="C463" s="18"/>
      <c r="D463" s="39"/>
    </row>
    <row r="464" spans="1:4">
      <c r="A464" s="17"/>
      <c r="C464" s="18"/>
      <c r="D464" s="39"/>
    </row>
    <row r="465" spans="1:4">
      <c r="A465" s="17"/>
      <c r="C465" s="18"/>
      <c r="D465" s="39"/>
    </row>
    <row r="466" spans="1:4">
      <c r="A466" s="17"/>
      <c r="C466" s="18"/>
      <c r="D466" s="39"/>
    </row>
    <row r="467" spans="1:4">
      <c r="A467" s="17"/>
      <c r="C467" s="18"/>
      <c r="D467" s="39"/>
    </row>
    <row r="468" spans="1:4">
      <c r="A468" s="17"/>
      <c r="C468" s="18"/>
      <c r="D468" s="39"/>
    </row>
    <row r="469" spans="1:4">
      <c r="A469" s="17"/>
      <c r="C469" s="18"/>
      <c r="D469" s="39"/>
    </row>
    <row r="470" spans="1:4">
      <c r="A470" s="17"/>
      <c r="C470" s="18"/>
      <c r="D470" s="39"/>
    </row>
    <row r="471" spans="1:4">
      <c r="A471" s="17"/>
      <c r="C471" s="18"/>
      <c r="D471" s="39"/>
    </row>
    <row r="472" spans="1:4">
      <c r="A472" s="17"/>
      <c r="C472" s="18"/>
      <c r="D472" s="39"/>
    </row>
    <row r="473" spans="1:4">
      <c r="A473" s="17"/>
      <c r="C473" s="18"/>
      <c r="D473" s="39"/>
    </row>
    <row r="474" spans="1:4">
      <c r="A474" s="17"/>
      <c r="C474" s="18"/>
      <c r="D474" s="39"/>
    </row>
    <row r="475" spans="1:4">
      <c r="A475" s="17"/>
      <c r="C475" s="18"/>
      <c r="D475" s="39"/>
    </row>
    <row r="476" spans="1:4">
      <c r="A476" s="17"/>
      <c r="C476" s="18"/>
      <c r="D476" s="39"/>
    </row>
    <row r="477" spans="1:4">
      <c r="A477" s="17"/>
      <c r="C477" s="18"/>
      <c r="D477" s="39"/>
    </row>
    <row r="478" spans="1:4">
      <c r="A478" s="17"/>
      <c r="C478" s="18"/>
      <c r="D478" s="39"/>
    </row>
    <row r="479" spans="1:4">
      <c r="A479" s="17"/>
      <c r="C479" s="18"/>
      <c r="D479" s="39"/>
    </row>
    <row r="480" spans="1:4">
      <c r="A480" s="17"/>
      <c r="C480" s="18"/>
      <c r="D480" s="39"/>
    </row>
    <row r="481" spans="1:4">
      <c r="A481" s="17"/>
      <c r="C481" s="18"/>
      <c r="D481" s="39"/>
    </row>
    <row r="482" spans="1:4">
      <c r="A482" s="17"/>
      <c r="C482" s="18"/>
      <c r="D482" s="39"/>
    </row>
    <row r="483" spans="1:4">
      <c r="A483" s="17"/>
      <c r="C483" s="18"/>
      <c r="D483" s="39"/>
    </row>
    <row r="484" spans="1:4">
      <c r="A484" s="17"/>
      <c r="C484" s="18"/>
      <c r="D484" s="39"/>
    </row>
    <row r="485" spans="1:4">
      <c r="A485" s="17"/>
      <c r="C485" s="18"/>
      <c r="D485" s="39"/>
    </row>
    <row r="486" spans="1:4">
      <c r="A486" s="17"/>
      <c r="C486" s="18"/>
      <c r="D486" s="39"/>
    </row>
    <row r="487" spans="1:4">
      <c r="A487" s="17"/>
      <c r="C487" s="18"/>
      <c r="D487" s="39"/>
    </row>
    <row r="488" spans="1:4">
      <c r="A488" s="17"/>
      <c r="C488" s="18"/>
      <c r="D488" s="39"/>
    </row>
    <row r="489" spans="1:4">
      <c r="A489" s="17"/>
      <c r="C489" s="18"/>
      <c r="D489" s="39"/>
    </row>
    <row r="490" spans="1:4">
      <c r="A490" s="17"/>
      <c r="C490" s="18"/>
      <c r="D490" s="39"/>
    </row>
    <row r="491" spans="1:4">
      <c r="A491" s="17"/>
      <c r="C491" s="18"/>
      <c r="D491" s="39"/>
    </row>
    <row r="492" spans="1:4">
      <c r="A492" s="17"/>
      <c r="C492" s="18"/>
      <c r="D492" s="39"/>
    </row>
    <row r="493" spans="1:4">
      <c r="A493" s="17"/>
      <c r="C493" s="18"/>
      <c r="D493" s="39"/>
    </row>
    <row r="494" spans="1:4">
      <c r="A494" s="17"/>
      <c r="C494" s="18"/>
      <c r="D494" s="39"/>
    </row>
    <row r="495" spans="1:4">
      <c r="A495" s="17"/>
      <c r="C495" s="18"/>
      <c r="D495" s="39"/>
    </row>
    <row r="496" spans="1:4">
      <c r="A496" s="17"/>
      <c r="C496" s="18"/>
      <c r="D496" s="39"/>
    </row>
    <row r="497" spans="1:4">
      <c r="A497" s="17"/>
      <c r="C497" s="18"/>
      <c r="D497" s="39"/>
    </row>
    <row r="498" spans="1:4">
      <c r="A498" s="17"/>
      <c r="C498" s="18"/>
      <c r="D498" s="39"/>
    </row>
    <row r="499" spans="1:4">
      <c r="A499" s="17"/>
      <c r="C499" s="18"/>
      <c r="D499" s="39"/>
    </row>
    <row r="500" spans="1:4">
      <c r="A500" s="17"/>
      <c r="C500" s="18"/>
      <c r="D500" s="39"/>
    </row>
    <row r="501" spans="1:4">
      <c r="A501" s="17"/>
      <c r="C501" s="18"/>
      <c r="D501" s="39"/>
    </row>
    <row r="502" spans="1:4">
      <c r="A502" s="17"/>
      <c r="C502" s="18"/>
      <c r="D502" s="39"/>
    </row>
    <row r="503" spans="1:4">
      <c r="A503" s="17"/>
      <c r="C503" s="18"/>
      <c r="D503" s="39"/>
    </row>
    <row r="504" spans="1:4">
      <c r="A504" s="17"/>
      <c r="C504" s="18"/>
      <c r="D504" s="39"/>
    </row>
    <row r="505" spans="1:4">
      <c r="A505" s="17"/>
      <c r="C505" s="18"/>
      <c r="D505" s="39"/>
    </row>
    <row r="506" spans="1:4">
      <c r="A506" s="17"/>
      <c r="C506" s="18"/>
      <c r="D506" s="39"/>
    </row>
    <row r="507" spans="1:4">
      <c r="A507" s="17"/>
      <c r="C507" s="18"/>
      <c r="D507" s="39"/>
    </row>
    <row r="508" spans="1:4">
      <c r="A508" s="17"/>
      <c r="C508" s="18"/>
      <c r="D508" s="39"/>
    </row>
    <row r="509" spans="1:4">
      <c r="A509" s="17"/>
      <c r="C509" s="18"/>
      <c r="D509" s="39"/>
    </row>
    <row r="510" spans="1:4">
      <c r="A510" s="17"/>
      <c r="C510" s="18"/>
      <c r="D510" s="39"/>
    </row>
    <row r="511" spans="1:4">
      <c r="A511" s="17"/>
      <c r="C511" s="18"/>
      <c r="D511" s="39"/>
    </row>
    <row r="512" spans="1:4">
      <c r="A512" s="17"/>
      <c r="C512" s="18"/>
      <c r="D512" s="39"/>
    </row>
    <row r="513" spans="1:4">
      <c r="A513" s="17"/>
      <c r="C513" s="18"/>
      <c r="D513" s="39"/>
    </row>
    <row r="514" spans="1:4">
      <c r="A514" s="17"/>
      <c r="C514" s="18"/>
      <c r="D514" s="39"/>
    </row>
    <row r="515" spans="1:4">
      <c r="A515" s="17"/>
      <c r="C515" s="18"/>
      <c r="D515" s="39"/>
    </row>
    <row r="516" spans="1:4">
      <c r="A516" s="17"/>
      <c r="C516" s="18"/>
      <c r="D516" s="39"/>
    </row>
    <row r="517" spans="1:4">
      <c r="A517" s="17"/>
      <c r="C517" s="18"/>
      <c r="D517" s="39"/>
    </row>
    <row r="518" spans="1:4">
      <c r="A518" s="17"/>
      <c r="C518" s="18"/>
      <c r="D518" s="39"/>
    </row>
    <row r="519" spans="1:4">
      <c r="A519" s="17"/>
      <c r="C519" s="18"/>
      <c r="D519" s="39"/>
    </row>
    <row r="520" spans="1:4">
      <c r="A520" s="17"/>
      <c r="C520" s="18"/>
      <c r="D520" s="39"/>
    </row>
    <row r="521" spans="1:4">
      <c r="A521" s="17"/>
      <c r="C521" s="18"/>
      <c r="D521" s="39"/>
    </row>
    <row r="522" spans="1:4">
      <c r="A522" s="17"/>
      <c r="C522" s="18"/>
      <c r="D522" s="39"/>
    </row>
    <row r="523" spans="1:4">
      <c r="A523" s="17"/>
      <c r="C523" s="18"/>
      <c r="D523" s="39"/>
    </row>
    <row r="524" spans="1:4">
      <c r="A524" s="17"/>
      <c r="C524" s="18"/>
      <c r="D524" s="39"/>
    </row>
    <row r="525" spans="1:4">
      <c r="A525" s="17"/>
      <c r="C525" s="18"/>
      <c r="D525" s="39"/>
    </row>
    <row r="526" spans="1:4">
      <c r="A526" s="17"/>
      <c r="C526" s="18"/>
      <c r="D526" s="39"/>
    </row>
    <row r="527" spans="1:4">
      <c r="A527" s="17"/>
      <c r="C527" s="18"/>
      <c r="D527" s="39"/>
    </row>
    <row r="528" spans="1:4">
      <c r="A528" s="17"/>
      <c r="C528" s="18"/>
      <c r="D528" s="39"/>
    </row>
    <row r="529" spans="1:4">
      <c r="A529" s="17"/>
      <c r="C529" s="18"/>
      <c r="D529" s="39"/>
    </row>
    <row r="530" spans="1:4">
      <c r="A530" s="17"/>
      <c r="C530" s="18"/>
      <c r="D530" s="39"/>
    </row>
    <row r="531" spans="1:4">
      <c r="A531" s="17"/>
      <c r="C531" s="18"/>
      <c r="D531" s="39"/>
    </row>
    <row r="532" spans="1:4">
      <c r="A532" s="17"/>
      <c r="C532" s="18"/>
      <c r="D532" s="39"/>
    </row>
    <row r="533" spans="1:4">
      <c r="A533" s="17"/>
      <c r="C533" s="18"/>
      <c r="D533" s="39"/>
    </row>
    <row r="534" spans="1:4">
      <c r="A534" s="17"/>
      <c r="C534" s="18"/>
      <c r="D534" s="39"/>
    </row>
    <row r="535" spans="1:4">
      <c r="A535" s="17"/>
      <c r="C535" s="18"/>
      <c r="D535" s="39"/>
    </row>
    <row r="536" spans="1:4">
      <c r="A536" s="17"/>
      <c r="C536" s="18"/>
      <c r="D536" s="39"/>
    </row>
    <row r="537" spans="1:4">
      <c r="A537" s="17"/>
      <c r="C537" s="18"/>
      <c r="D537" s="39"/>
    </row>
    <row r="538" spans="1:4">
      <c r="A538" s="17"/>
      <c r="C538" s="18"/>
      <c r="D538" s="39"/>
    </row>
    <row r="539" spans="1:4">
      <c r="A539" s="17"/>
      <c r="C539" s="18"/>
      <c r="D539" s="39"/>
    </row>
    <row r="540" spans="1:4">
      <c r="A540" s="17"/>
      <c r="C540" s="18"/>
      <c r="D540" s="39"/>
    </row>
    <row r="541" spans="1:4">
      <c r="A541" s="17"/>
      <c r="C541" s="18"/>
      <c r="D541" s="39"/>
    </row>
    <row r="542" spans="1:4">
      <c r="A542" s="17"/>
      <c r="C542" s="18"/>
      <c r="D542" s="39"/>
    </row>
    <row r="543" spans="1:4">
      <c r="A543" s="17"/>
      <c r="C543" s="18"/>
      <c r="D543" s="39"/>
    </row>
    <row r="544" spans="1:4">
      <c r="A544" s="17"/>
      <c r="C544" s="18"/>
      <c r="D544" s="39"/>
    </row>
    <row r="545" spans="1:4">
      <c r="A545" s="17"/>
      <c r="C545" s="18"/>
      <c r="D545" s="39"/>
    </row>
    <row r="546" spans="1:4">
      <c r="A546" s="17"/>
      <c r="C546" s="18"/>
      <c r="D546" s="39"/>
    </row>
    <row r="547" spans="1:4">
      <c r="A547" s="17"/>
      <c r="C547" s="18"/>
      <c r="D547" s="39"/>
    </row>
    <row r="548" spans="1:4">
      <c r="A548" s="17"/>
      <c r="C548" s="18"/>
      <c r="D548" s="39"/>
    </row>
    <row r="549" spans="1:4">
      <c r="A549" s="17"/>
      <c r="C549" s="18"/>
      <c r="D549" s="39"/>
    </row>
    <row r="550" spans="1:4">
      <c r="A550" s="17"/>
      <c r="C550" s="18"/>
      <c r="D550" s="39"/>
    </row>
    <row r="551" spans="1:4">
      <c r="A551" s="17"/>
      <c r="C551" s="18"/>
      <c r="D551" s="39"/>
    </row>
    <row r="552" spans="1:4">
      <c r="A552" s="17"/>
      <c r="C552" s="18"/>
      <c r="D552" s="39"/>
    </row>
    <row r="553" spans="1:4">
      <c r="A553" s="17"/>
      <c r="C553" s="18"/>
      <c r="D553" s="39"/>
    </row>
    <row r="554" spans="1:4">
      <c r="A554" s="17"/>
      <c r="C554" s="18"/>
      <c r="D554" s="39"/>
    </row>
    <row r="555" spans="1:4">
      <c r="A555" s="17"/>
      <c r="C555" s="18"/>
      <c r="D555" s="39"/>
    </row>
    <row r="556" spans="1:4">
      <c r="A556" s="17"/>
      <c r="C556" s="18"/>
      <c r="D556" s="39"/>
    </row>
    <row r="557" spans="1:4">
      <c r="A557" s="17"/>
      <c r="C557" s="18"/>
      <c r="D557" s="39"/>
    </row>
    <row r="558" spans="1:4">
      <c r="A558" s="17"/>
      <c r="C558" s="18"/>
      <c r="D558" s="39"/>
    </row>
    <row r="559" spans="1:4">
      <c r="A559" s="17"/>
      <c r="C559" s="18"/>
      <c r="D559" s="39"/>
    </row>
    <row r="560" spans="1:4">
      <c r="A560" s="17"/>
      <c r="C560" s="18"/>
      <c r="D560" s="39"/>
    </row>
    <row r="561" spans="1:4">
      <c r="A561" s="17"/>
      <c r="C561" s="18"/>
      <c r="D561" s="39"/>
    </row>
    <row r="562" spans="1:4">
      <c r="A562" s="17"/>
      <c r="C562" s="18"/>
      <c r="D562" s="39"/>
    </row>
    <row r="563" spans="1:4">
      <c r="A563" s="17"/>
      <c r="C563" s="18"/>
      <c r="D563" s="39"/>
    </row>
    <row r="564" spans="1:4">
      <c r="A564" s="17"/>
      <c r="C564" s="18"/>
      <c r="D564" s="39"/>
    </row>
    <row r="565" spans="1:4">
      <c r="A565" s="17"/>
      <c r="C565" s="18"/>
      <c r="D565" s="39"/>
    </row>
    <row r="566" spans="1:4">
      <c r="A566" s="17"/>
      <c r="C566" s="18"/>
      <c r="D566" s="39"/>
    </row>
    <row r="567" spans="1:4">
      <c r="A567" s="17"/>
      <c r="C567" s="18"/>
      <c r="D567" s="39"/>
    </row>
    <row r="568" spans="1:4">
      <c r="A568" s="17"/>
      <c r="C568" s="18"/>
      <c r="D568" s="39"/>
    </row>
    <row r="569" spans="1:4">
      <c r="A569" s="17"/>
      <c r="C569" s="18"/>
      <c r="D569" s="39"/>
    </row>
    <row r="570" spans="1:4">
      <c r="A570" s="17"/>
      <c r="C570" s="18"/>
      <c r="D570" s="39"/>
    </row>
    <row r="571" spans="1:4">
      <c r="A571" s="17"/>
      <c r="C571" s="18"/>
      <c r="D571" s="39"/>
    </row>
    <row r="572" spans="1:4">
      <c r="A572" s="17"/>
      <c r="C572" s="18"/>
      <c r="D572" s="39"/>
    </row>
    <row r="573" spans="1:4">
      <c r="A573" s="17"/>
      <c r="C573" s="18"/>
      <c r="D573" s="39"/>
    </row>
    <row r="574" spans="1:4">
      <c r="A574" s="17"/>
      <c r="C574" s="18"/>
      <c r="D574" s="39"/>
    </row>
    <row r="575" spans="1:4">
      <c r="A575" s="17"/>
      <c r="C575" s="18"/>
      <c r="D575" s="39"/>
    </row>
    <row r="576" spans="1:4">
      <c r="A576" s="17"/>
      <c r="C576" s="18"/>
      <c r="D576" s="39"/>
    </row>
    <row r="577" spans="1:4">
      <c r="A577" s="17"/>
      <c r="C577" s="18"/>
      <c r="D577" s="39"/>
    </row>
    <row r="578" spans="1:4">
      <c r="A578" s="17"/>
      <c r="C578" s="18"/>
      <c r="D578" s="39"/>
    </row>
    <row r="579" spans="1:4">
      <c r="A579" s="17"/>
      <c r="C579" s="18"/>
      <c r="D579" s="39"/>
    </row>
    <row r="580" spans="1:4">
      <c r="A580" s="17"/>
      <c r="C580" s="18"/>
      <c r="D580" s="39"/>
    </row>
    <row r="581" spans="1:4">
      <c r="A581" s="17"/>
      <c r="C581" s="18"/>
      <c r="D581" s="39"/>
    </row>
    <row r="582" spans="1:4">
      <c r="A582" s="17"/>
      <c r="C582" s="18"/>
      <c r="D582" s="39"/>
    </row>
    <row r="583" spans="1:4">
      <c r="A583" s="17"/>
      <c r="C583" s="18"/>
      <c r="D583" s="39"/>
    </row>
    <row r="584" spans="1:4">
      <c r="A584" s="17"/>
      <c r="C584" s="18"/>
      <c r="D584" s="39"/>
    </row>
    <row r="585" spans="1:4">
      <c r="A585" s="17"/>
      <c r="C585" s="18"/>
      <c r="D585" s="39"/>
    </row>
    <row r="586" spans="1:4">
      <c r="A586" s="17"/>
      <c r="C586" s="18"/>
      <c r="D586" s="39"/>
    </row>
    <row r="587" spans="1:4">
      <c r="A587" s="17"/>
      <c r="C587" s="18"/>
      <c r="D587" s="39"/>
    </row>
    <row r="588" spans="1:4">
      <c r="A588" s="17"/>
      <c r="C588" s="18"/>
      <c r="D588" s="39"/>
    </row>
    <row r="589" spans="1:4">
      <c r="A589" s="17"/>
      <c r="C589" s="18"/>
      <c r="D589" s="39"/>
    </row>
    <row r="590" spans="1:4">
      <c r="A590" s="17"/>
      <c r="C590" s="18"/>
      <c r="D590" s="39"/>
    </row>
    <row r="591" spans="1:4">
      <c r="A591" s="17"/>
      <c r="C591" s="18"/>
      <c r="D591" s="39"/>
    </row>
    <row r="592" spans="1:4">
      <c r="A592" s="17"/>
      <c r="C592" s="18"/>
      <c r="D592" s="39"/>
    </row>
    <row r="593" spans="1:4">
      <c r="A593" s="17"/>
      <c r="C593" s="18"/>
      <c r="D593" s="39"/>
    </row>
    <row r="594" spans="1:4">
      <c r="A594" s="17"/>
      <c r="C594" s="18"/>
      <c r="D594" s="39"/>
    </row>
    <row r="595" spans="1:4">
      <c r="A595" s="17"/>
      <c r="C595" s="18"/>
      <c r="D595" s="39"/>
    </row>
    <row r="596" spans="1:4">
      <c r="A596" s="17"/>
      <c r="C596" s="18"/>
      <c r="D596" s="39"/>
    </row>
    <row r="597" spans="1:4">
      <c r="A597" s="17"/>
      <c r="C597" s="18"/>
      <c r="D597" s="39"/>
    </row>
    <row r="598" spans="1:4">
      <c r="A598" s="17"/>
      <c r="C598" s="18"/>
      <c r="D598" s="39"/>
    </row>
    <row r="599" spans="1:4">
      <c r="A599" s="17"/>
      <c r="C599" s="18"/>
      <c r="D599" s="39"/>
    </row>
    <row r="600" spans="1:4">
      <c r="A600" s="17"/>
      <c r="C600" s="18"/>
      <c r="D600" s="39"/>
    </row>
    <row r="601" spans="1:4">
      <c r="A601" s="17"/>
      <c r="C601" s="18"/>
      <c r="D601" s="39"/>
    </row>
    <row r="602" spans="1:4">
      <c r="A602" s="17"/>
      <c r="C602" s="18"/>
      <c r="D602" s="39"/>
    </row>
    <row r="603" spans="1:4">
      <c r="A603" s="17"/>
      <c r="C603" s="18"/>
      <c r="D603" s="39"/>
    </row>
    <row r="604" spans="1:4">
      <c r="A604" s="17"/>
      <c r="C604" s="18"/>
      <c r="D604" s="39"/>
    </row>
    <row r="605" spans="1:4">
      <c r="A605" s="17"/>
      <c r="C605" s="18"/>
      <c r="D605" s="39"/>
    </row>
    <row r="606" spans="1:4">
      <c r="A606" s="17"/>
      <c r="C606" s="18"/>
      <c r="D606" s="39"/>
    </row>
    <row r="607" spans="1:4">
      <c r="A607" s="17"/>
      <c r="C607" s="18"/>
      <c r="D607" s="39"/>
    </row>
    <row r="608" spans="1:4">
      <c r="A608" s="17"/>
      <c r="C608" s="18"/>
      <c r="D608" s="39"/>
    </row>
    <row r="609" spans="1:4">
      <c r="A609" s="17"/>
      <c r="C609" s="18"/>
      <c r="D609" s="39"/>
    </row>
    <row r="610" spans="1:4">
      <c r="A610" s="17"/>
      <c r="C610" s="18"/>
      <c r="D610" s="39"/>
    </row>
    <row r="611" spans="1:4">
      <c r="A611" s="17"/>
      <c r="C611" s="18"/>
      <c r="D611" s="39"/>
    </row>
    <row r="612" spans="1:4">
      <c r="A612" s="17"/>
      <c r="C612" s="18"/>
      <c r="D612" s="39"/>
    </row>
    <row r="613" spans="1:4">
      <c r="A613" s="17"/>
      <c r="C613" s="18"/>
      <c r="D613" s="39"/>
    </row>
    <row r="614" spans="1:4">
      <c r="A614" s="17"/>
      <c r="C614" s="18"/>
      <c r="D614" s="39"/>
    </row>
    <row r="615" spans="1:4">
      <c r="A615" s="17"/>
      <c r="C615" s="18"/>
      <c r="D615" s="39"/>
    </row>
    <row r="616" spans="1:4">
      <c r="A616" s="17"/>
      <c r="C616" s="18"/>
      <c r="D616" s="39"/>
    </row>
    <row r="617" spans="1:4">
      <c r="A617" s="17"/>
      <c r="C617" s="18"/>
      <c r="D617" s="39"/>
    </row>
    <row r="618" spans="1:4">
      <c r="A618" s="17"/>
      <c r="C618" s="18"/>
      <c r="D618" s="39"/>
    </row>
    <row r="619" spans="1:4">
      <c r="A619" s="17"/>
      <c r="C619" s="18"/>
      <c r="D619" s="39"/>
    </row>
    <row r="620" spans="1:4">
      <c r="A620" s="17"/>
      <c r="C620" s="18"/>
      <c r="D620" s="39"/>
    </row>
    <row r="621" spans="1:4">
      <c r="A621" s="17"/>
      <c r="C621" s="18"/>
      <c r="D621" s="39"/>
    </row>
    <row r="622" spans="1:4">
      <c r="A622" s="17"/>
      <c r="C622" s="18"/>
      <c r="D622" s="39"/>
    </row>
    <row r="623" spans="1:4">
      <c r="A623" s="17"/>
      <c r="C623" s="18"/>
      <c r="D623" s="39"/>
    </row>
    <row r="624" spans="1:4">
      <c r="A624" s="17"/>
      <c r="C624" s="18"/>
      <c r="D624" s="39"/>
    </row>
    <row r="625" spans="1:4">
      <c r="A625" s="17"/>
      <c r="C625" s="18"/>
      <c r="D625" s="39"/>
    </row>
    <row r="626" spans="1:4">
      <c r="A626" s="17"/>
      <c r="C626" s="18"/>
      <c r="D626" s="39"/>
    </row>
    <row r="627" spans="1:4">
      <c r="A627" s="17"/>
      <c r="C627" s="18"/>
      <c r="D627" s="39"/>
    </row>
    <row r="628" spans="1:4">
      <c r="A628" s="17"/>
      <c r="C628" s="18"/>
      <c r="D628" s="39"/>
    </row>
    <row r="629" spans="1:4">
      <c r="A629" s="17"/>
      <c r="C629" s="18"/>
      <c r="D629" s="39"/>
    </row>
    <row r="630" spans="1:4">
      <c r="A630" s="17"/>
      <c r="C630" s="18"/>
      <c r="D630" s="39"/>
    </row>
    <row r="631" spans="1:4">
      <c r="A631" s="17"/>
      <c r="C631" s="18"/>
      <c r="D631" s="39"/>
    </row>
    <row r="632" spans="1:4">
      <c r="A632" s="17"/>
      <c r="C632" s="18"/>
      <c r="D632" s="39"/>
    </row>
    <row r="633" spans="1:4">
      <c r="A633" s="17"/>
      <c r="C633" s="18"/>
      <c r="D633" s="39"/>
    </row>
    <row r="634" spans="1:4">
      <c r="A634" s="17"/>
      <c r="C634" s="18"/>
      <c r="D634" s="39"/>
    </row>
    <row r="635" spans="1:4">
      <c r="A635" s="17"/>
      <c r="C635" s="18"/>
      <c r="D635" s="39"/>
    </row>
    <row r="636" spans="1:4">
      <c r="A636" s="17"/>
      <c r="C636" s="18"/>
      <c r="D636" s="39"/>
    </row>
    <row r="637" spans="1:4">
      <c r="A637" s="17"/>
      <c r="C637" s="18"/>
      <c r="D637" s="39"/>
    </row>
    <row r="638" spans="1:4">
      <c r="A638" s="17"/>
      <c r="C638" s="18"/>
      <c r="D638" s="39"/>
    </row>
    <row r="639" spans="1:4">
      <c r="A639" s="17"/>
      <c r="C639" s="18"/>
      <c r="D639" s="39"/>
    </row>
    <row r="640" spans="1:4">
      <c r="A640" s="17"/>
      <c r="C640" s="18"/>
      <c r="D640" s="39"/>
    </row>
    <row r="641" spans="1:4">
      <c r="A641" s="17"/>
      <c r="C641" s="18"/>
      <c r="D641" s="39"/>
    </row>
    <row r="642" spans="1:4">
      <c r="A642" s="17"/>
      <c r="C642" s="18"/>
      <c r="D642" s="39"/>
    </row>
    <row r="643" spans="1:4">
      <c r="A643" s="17"/>
      <c r="C643" s="18"/>
      <c r="D643" s="39"/>
    </row>
    <row r="644" spans="1:4">
      <c r="A644" s="17"/>
      <c r="C644" s="18"/>
      <c r="D644" s="39"/>
    </row>
    <row r="645" spans="1:4">
      <c r="A645" s="17"/>
      <c r="C645" s="18"/>
      <c r="D645" s="39"/>
    </row>
    <row r="646" spans="1:4">
      <c r="A646" s="17"/>
      <c r="C646" s="18"/>
      <c r="D646" s="39"/>
    </row>
    <row r="647" spans="1:4">
      <c r="A647" s="17"/>
      <c r="C647" s="18"/>
      <c r="D647" s="39"/>
    </row>
    <row r="648" spans="1:4">
      <c r="A648" s="17"/>
      <c r="C648" s="18"/>
      <c r="D648" s="39"/>
    </row>
    <row r="649" spans="1:4">
      <c r="A649" s="17"/>
      <c r="C649" s="18"/>
      <c r="D649" s="39"/>
    </row>
    <row r="650" spans="1:4">
      <c r="A650" s="17"/>
      <c r="C650" s="18"/>
      <c r="D650" s="39"/>
    </row>
    <row r="651" spans="1:4">
      <c r="A651" s="17"/>
      <c r="C651" s="18"/>
      <c r="D651" s="39"/>
    </row>
    <row r="652" spans="1:4">
      <c r="A652" s="17"/>
      <c r="C652" s="18"/>
      <c r="D652" s="39"/>
    </row>
    <row r="653" spans="1:4">
      <c r="A653" s="17"/>
      <c r="C653" s="18"/>
      <c r="D653" s="39"/>
    </row>
    <row r="654" spans="1:4">
      <c r="A654" s="17"/>
      <c r="C654" s="18"/>
      <c r="D654" s="39"/>
    </row>
    <row r="655" spans="1:4">
      <c r="A655" s="17"/>
      <c r="C655" s="18"/>
      <c r="D655" s="39"/>
    </row>
    <row r="656" spans="1:4">
      <c r="A656" s="17"/>
      <c r="C656" s="18"/>
      <c r="D656" s="39"/>
    </row>
    <row r="657" spans="1:4">
      <c r="A657" s="17"/>
      <c r="C657" s="18"/>
      <c r="D657" s="39"/>
    </row>
    <row r="658" spans="1:4">
      <c r="A658" s="17"/>
      <c r="C658" s="18"/>
      <c r="D658" s="39"/>
    </row>
    <row r="659" spans="1:4">
      <c r="A659" s="17"/>
      <c r="C659" s="18"/>
      <c r="D659" s="39"/>
    </row>
    <row r="660" spans="1:4">
      <c r="A660" s="17"/>
      <c r="C660" s="18"/>
      <c r="D660" s="39"/>
    </row>
    <row r="661" spans="1:4">
      <c r="A661" s="17"/>
      <c r="C661" s="18"/>
      <c r="D661" s="39"/>
    </row>
    <row r="662" spans="1:4">
      <c r="A662" s="17"/>
      <c r="C662" s="18"/>
      <c r="D662" s="39"/>
    </row>
    <row r="663" spans="1:4">
      <c r="A663" s="17"/>
      <c r="C663" s="18"/>
      <c r="D663" s="39"/>
    </row>
    <row r="664" spans="1:4">
      <c r="A664" s="17"/>
      <c r="C664" s="18"/>
      <c r="D664" s="39"/>
    </row>
    <row r="665" spans="1:4">
      <c r="A665" s="17"/>
      <c r="C665" s="18"/>
      <c r="D665" s="39"/>
    </row>
    <row r="666" spans="1:4">
      <c r="A666" s="17"/>
      <c r="C666" s="18"/>
      <c r="D666" s="39"/>
    </row>
    <row r="667" spans="1:4">
      <c r="A667" s="17"/>
      <c r="C667" s="18"/>
      <c r="D667" s="39"/>
    </row>
    <row r="668" spans="1:4">
      <c r="A668" s="17"/>
      <c r="C668" s="18"/>
      <c r="D668" s="39"/>
    </row>
    <row r="669" spans="1:4">
      <c r="A669" s="17"/>
      <c r="C669" s="18"/>
      <c r="D669" s="39"/>
    </row>
    <row r="670" spans="1:4">
      <c r="A670" s="17"/>
      <c r="C670" s="18"/>
      <c r="D670" s="39"/>
    </row>
    <row r="671" spans="1:4">
      <c r="A671" s="17"/>
      <c r="C671" s="18"/>
      <c r="D671" s="39"/>
    </row>
    <row r="672" spans="1:4">
      <c r="A672" s="17"/>
      <c r="C672" s="18"/>
      <c r="D672" s="39"/>
    </row>
  </sheetData>
  <mergeCells count="34">
    <mergeCell ref="A68:D68"/>
    <mergeCell ref="A106:D106"/>
    <mergeCell ref="A119:D119"/>
    <mergeCell ref="A134:D134"/>
    <mergeCell ref="A129:D129"/>
    <mergeCell ref="B76:C76"/>
    <mergeCell ref="A77:D77"/>
    <mergeCell ref="A69:D69"/>
    <mergeCell ref="A73:D73"/>
    <mergeCell ref="B153:C153"/>
    <mergeCell ref="A142:D142"/>
    <mergeCell ref="B151:C151"/>
    <mergeCell ref="B152:C152"/>
    <mergeCell ref="A78:D78"/>
    <mergeCell ref="A88:D88"/>
    <mergeCell ref="A105:D105"/>
    <mergeCell ref="A133:D133"/>
    <mergeCell ref="A97:D97"/>
    <mergeCell ref="A96:D96"/>
    <mergeCell ref="A55:D55"/>
    <mergeCell ref="A61:D61"/>
    <mergeCell ref="A50:D50"/>
    <mergeCell ref="A4:D4"/>
    <mergeCell ref="A25:D25"/>
    <mergeCell ref="A38:D38"/>
    <mergeCell ref="B45:C45"/>
    <mergeCell ref="A5:D5"/>
    <mergeCell ref="A15:D15"/>
    <mergeCell ref="A26:D26"/>
    <mergeCell ref="A39:D39"/>
    <mergeCell ref="A49:D49"/>
    <mergeCell ref="A46:D46"/>
    <mergeCell ref="B59:C59"/>
    <mergeCell ref="A60:D60"/>
  </mergeCells>
  <phoneticPr fontId="0" type="noConversion"/>
  <printOptions horizontalCentered="1"/>
  <pageMargins left="0.59055118110236227" right="0" top="0.39370078740157483" bottom="0.39370078740157483" header="0.70866141732283472" footer="0.51181102362204722"/>
  <pageSetup paperSize="9" fitToHeight="3" orientation="portrait" r:id="rId1"/>
  <headerFooter alignWithMargins="0">
    <oddFooter>Strona &amp;P z &amp;N</oddFooter>
  </headerFooter>
  <rowBreaks count="2" manualBreakCount="2">
    <brk id="59" max="3" man="1"/>
    <brk id="11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4"/>
  <dimension ref="A1:AC23"/>
  <sheetViews>
    <sheetView view="pageBreakPreview" zoomScale="86" zoomScaleNormal="100" zoomScaleSheetLayoutView="86" workbookViewId="0">
      <selection activeCell="Y13" sqref="Y13"/>
    </sheetView>
  </sheetViews>
  <sheetFormatPr defaultRowHeight="12.75"/>
  <cols>
    <col min="1" max="1" width="3.42578125" style="3" customWidth="1"/>
    <col min="2" max="2" width="16.85546875" style="3" customWidth="1"/>
    <col min="3" max="3" width="17.7109375" style="3" customWidth="1"/>
    <col min="4" max="4" width="14" style="3" customWidth="1"/>
    <col min="5" max="5" width="24.5703125" style="7" customWidth="1"/>
    <col min="6" max="6" width="11.42578125" style="3" customWidth="1"/>
    <col min="7" max="7" width="12.7109375" style="3" customWidth="1"/>
    <col min="8" max="8" width="9.7109375" style="3" customWidth="1"/>
    <col min="9" max="9" width="11" style="3" customWidth="1"/>
    <col min="10" max="10" width="13.140625" style="5" customWidth="1"/>
    <col min="11" max="11" width="8.42578125" style="5" customWidth="1"/>
    <col min="12" max="12" width="12.28515625" style="3" customWidth="1"/>
    <col min="13" max="13" width="13.85546875" style="3" customWidth="1"/>
    <col min="14" max="14" width="9.85546875" style="3" customWidth="1"/>
    <col min="15" max="15" width="13.7109375" style="56" customWidth="1"/>
    <col min="16" max="16" width="18.85546875" style="56" customWidth="1"/>
    <col min="17" max="20" width="15" style="3" customWidth="1"/>
    <col min="21" max="16384" width="9.140625" style="3"/>
  </cols>
  <sheetData>
    <row r="1" spans="1:20" ht="18">
      <c r="A1" s="4" t="s">
        <v>144</v>
      </c>
      <c r="J1" s="74"/>
    </row>
    <row r="2" spans="1:20" ht="23.25" customHeight="1" thickBot="1">
      <c r="A2" s="262" t="s">
        <v>15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20" s="11" customFormat="1" ht="18" customHeight="1">
      <c r="A3" s="266" t="s">
        <v>16</v>
      </c>
      <c r="B3" s="263" t="s">
        <v>17</v>
      </c>
      <c r="C3" s="192"/>
      <c r="D3" s="263" t="s">
        <v>18</v>
      </c>
      <c r="E3" s="263" t="s">
        <v>19</v>
      </c>
      <c r="F3" s="263" t="s">
        <v>20</v>
      </c>
      <c r="G3" s="263" t="s">
        <v>9</v>
      </c>
      <c r="H3" s="263" t="s">
        <v>59</v>
      </c>
      <c r="I3" s="263" t="s">
        <v>21</v>
      </c>
      <c r="J3" s="263" t="s">
        <v>10</v>
      </c>
      <c r="K3" s="263" t="s">
        <v>11</v>
      </c>
      <c r="L3" s="273" t="s">
        <v>12</v>
      </c>
      <c r="M3" s="269" t="s">
        <v>60</v>
      </c>
      <c r="N3" s="193"/>
      <c r="O3" s="276" t="s">
        <v>617</v>
      </c>
      <c r="P3" s="277"/>
      <c r="Q3" s="269" t="s">
        <v>523</v>
      </c>
      <c r="R3" s="269"/>
      <c r="S3" s="269" t="s">
        <v>524</v>
      </c>
      <c r="T3" s="270"/>
    </row>
    <row r="4" spans="1:20" s="11" customFormat="1" ht="22.5" customHeight="1" thickBot="1">
      <c r="A4" s="267"/>
      <c r="B4" s="264"/>
      <c r="C4" s="264" t="s">
        <v>683</v>
      </c>
      <c r="D4" s="264"/>
      <c r="E4" s="264"/>
      <c r="F4" s="264"/>
      <c r="G4" s="264"/>
      <c r="H4" s="264"/>
      <c r="I4" s="264"/>
      <c r="J4" s="264"/>
      <c r="K4" s="264"/>
      <c r="L4" s="274"/>
      <c r="M4" s="246"/>
      <c r="N4" s="264" t="s">
        <v>689</v>
      </c>
      <c r="O4" s="278"/>
      <c r="P4" s="279"/>
      <c r="Q4" s="246"/>
      <c r="R4" s="246"/>
      <c r="S4" s="246"/>
      <c r="T4" s="271"/>
    </row>
    <row r="5" spans="1:20" s="11" customFormat="1" ht="59.25" customHeight="1" thickBot="1">
      <c r="A5" s="268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75"/>
      <c r="M5" s="272"/>
      <c r="N5" s="265"/>
      <c r="O5" s="182" t="s">
        <v>618</v>
      </c>
      <c r="P5" s="183" t="s">
        <v>619</v>
      </c>
      <c r="Q5" s="169" t="s">
        <v>22</v>
      </c>
      <c r="R5" s="169" t="s">
        <v>23</v>
      </c>
      <c r="S5" s="169" t="s">
        <v>22</v>
      </c>
      <c r="T5" s="75" t="s">
        <v>23</v>
      </c>
    </row>
    <row r="6" spans="1:20" s="205" customFormat="1" ht="18.75" customHeight="1">
      <c r="A6" s="196">
        <v>1</v>
      </c>
      <c r="B6" s="197" t="s">
        <v>316</v>
      </c>
      <c r="C6" s="197" t="s">
        <v>61</v>
      </c>
      <c r="D6" s="197" t="s">
        <v>317</v>
      </c>
      <c r="E6" s="198" t="s">
        <v>318</v>
      </c>
      <c r="F6" s="199" t="s">
        <v>319</v>
      </c>
      <c r="G6" s="197" t="s">
        <v>320</v>
      </c>
      <c r="H6" s="197">
        <v>1598</v>
      </c>
      <c r="I6" s="197">
        <v>2016</v>
      </c>
      <c r="J6" s="197" t="s">
        <v>321</v>
      </c>
      <c r="K6" s="197">
        <v>5</v>
      </c>
      <c r="L6" s="197"/>
      <c r="M6" s="200"/>
      <c r="N6" s="206">
        <v>47600</v>
      </c>
      <c r="O6" s="201">
        <v>30700</v>
      </c>
      <c r="P6" s="202" t="s">
        <v>2</v>
      </c>
      <c r="Q6" s="203" t="s">
        <v>493</v>
      </c>
      <c r="R6" s="203" t="s">
        <v>494</v>
      </c>
      <c r="S6" s="203" t="s">
        <v>493</v>
      </c>
      <c r="T6" s="204" t="s">
        <v>494</v>
      </c>
    </row>
    <row r="7" spans="1:20" s="43" customFormat="1" ht="18.75" customHeight="1">
      <c r="A7" s="78">
        <v>2</v>
      </c>
      <c r="B7" s="62" t="s">
        <v>145</v>
      </c>
      <c r="C7" s="62" t="s">
        <v>684</v>
      </c>
      <c r="D7" s="62" t="s">
        <v>146</v>
      </c>
      <c r="E7" s="63" t="s">
        <v>165</v>
      </c>
      <c r="F7" s="89" t="s">
        <v>178</v>
      </c>
      <c r="G7" s="63" t="s">
        <v>179</v>
      </c>
      <c r="H7" s="63">
        <v>11100</v>
      </c>
      <c r="I7" s="63">
        <v>1989</v>
      </c>
      <c r="J7" s="68">
        <v>1989</v>
      </c>
      <c r="K7" s="63">
        <v>4</v>
      </c>
      <c r="L7" s="63">
        <v>6.6</v>
      </c>
      <c r="M7" s="68">
        <v>15.7</v>
      </c>
      <c r="N7" s="207"/>
      <c r="O7" s="178">
        <v>2300</v>
      </c>
      <c r="P7" s="179">
        <v>10000</v>
      </c>
      <c r="Q7" s="70" t="s">
        <v>495</v>
      </c>
      <c r="R7" s="70" t="s">
        <v>496</v>
      </c>
      <c r="S7" s="70" t="s">
        <v>495</v>
      </c>
      <c r="T7" s="77" t="s">
        <v>496</v>
      </c>
    </row>
    <row r="8" spans="1:20" s="43" customFormat="1" ht="18.75" customHeight="1">
      <c r="A8" s="78">
        <v>3</v>
      </c>
      <c r="B8" s="63" t="s">
        <v>145</v>
      </c>
      <c r="C8" s="62" t="s">
        <v>684</v>
      </c>
      <c r="D8" s="63" t="s">
        <v>147</v>
      </c>
      <c r="E8" s="63">
        <v>11519</v>
      </c>
      <c r="F8" s="89" t="s">
        <v>180</v>
      </c>
      <c r="G8" s="63" t="s">
        <v>179</v>
      </c>
      <c r="H8" s="63">
        <v>6842</v>
      </c>
      <c r="I8" s="63">
        <v>1988</v>
      </c>
      <c r="J8" s="68">
        <v>1988</v>
      </c>
      <c r="K8" s="63">
        <v>6</v>
      </c>
      <c r="L8" s="63">
        <v>3.5</v>
      </c>
      <c r="M8" s="68">
        <v>10.5</v>
      </c>
      <c r="N8" s="207"/>
      <c r="O8" s="178">
        <v>1800</v>
      </c>
      <c r="P8" s="179">
        <v>22000</v>
      </c>
      <c r="Q8" s="70" t="s">
        <v>497</v>
      </c>
      <c r="R8" s="70" t="s">
        <v>498</v>
      </c>
      <c r="S8" s="70" t="s">
        <v>497</v>
      </c>
      <c r="T8" s="77" t="s">
        <v>498</v>
      </c>
    </row>
    <row r="9" spans="1:20" s="43" customFormat="1" ht="17.25" customHeight="1">
      <c r="A9" s="76">
        <v>4</v>
      </c>
      <c r="B9" s="63" t="s">
        <v>145</v>
      </c>
      <c r="C9" s="63" t="s">
        <v>685</v>
      </c>
      <c r="D9" s="64" t="s">
        <v>148</v>
      </c>
      <c r="E9" s="63" t="s">
        <v>166</v>
      </c>
      <c r="F9" s="89" t="s">
        <v>181</v>
      </c>
      <c r="G9" s="63" t="s">
        <v>179</v>
      </c>
      <c r="H9" s="63">
        <v>6842</v>
      </c>
      <c r="I9" s="63">
        <v>1981</v>
      </c>
      <c r="J9" s="68">
        <v>1981</v>
      </c>
      <c r="K9" s="63">
        <v>6</v>
      </c>
      <c r="L9" s="63">
        <v>1.7</v>
      </c>
      <c r="M9" s="68">
        <v>10.7</v>
      </c>
      <c r="N9" s="207"/>
      <c r="O9" s="178">
        <v>1400</v>
      </c>
      <c r="P9" s="179">
        <v>36000</v>
      </c>
      <c r="Q9" s="70" t="s">
        <v>497</v>
      </c>
      <c r="R9" s="70" t="s">
        <v>498</v>
      </c>
      <c r="S9" s="70" t="s">
        <v>497</v>
      </c>
      <c r="T9" s="77" t="s">
        <v>498</v>
      </c>
    </row>
    <row r="10" spans="1:20" s="43" customFormat="1" ht="19.5" customHeight="1">
      <c r="A10" s="76">
        <v>5</v>
      </c>
      <c r="B10" s="63" t="s">
        <v>149</v>
      </c>
      <c r="C10" s="63" t="s">
        <v>686</v>
      </c>
      <c r="D10" s="63" t="s">
        <v>150</v>
      </c>
      <c r="E10" s="63" t="s">
        <v>167</v>
      </c>
      <c r="F10" s="89" t="s">
        <v>182</v>
      </c>
      <c r="G10" s="63" t="s">
        <v>179</v>
      </c>
      <c r="H10" s="63">
        <v>2120</v>
      </c>
      <c r="I10" s="63">
        <v>1978</v>
      </c>
      <c r="J10" s="68">
        <v>1978</v>
      </c>
      <c r="K10" s="63">
        <v>8</v>
      </c>
      <c r="L10" s="63">
        <v>0.5</v>
      </c>
      <c r="M10" s="68">
        <v>2.4</v>
      </c>
      <c r="N10" s="207"/>
      <c r="O10" s="178" t="s">
        <v>2</v>
      </c>
      <c r="P10" s="179" t="s">
        <v>2</v>
      </c>
      <c r="Q10" s="70" t="s">
        <v>497</v>
      </c>
      <c r="R10" s="70" t="s">
        <v>498</v>
      </c>
      <c r="S10" s="70" t="s">
        <v>2</v>
      </c>
      <c r="T10" s="77" t="s">
        <v>2</v>
      </c>
    </row>
    <row r="11" spans="1:20" s="43" customFormat="1" ht="18.75" customHeight="1">
      <c r="A11" s="78">
        <v>6</v>
      </c>
      <c r="B11" s="63" t="s">
        <v>151</v>
      </c>
      <c r="C11" s="63" t="s">
        <v>686</v>
      </c>
      <c r="D11" s="65" t="s">
        <v>146</v>
      </c>
      <c r="E11" s="63">
        <v>15117</v>
      </c>
      <c r="F11" s="89" t="s">
        <v>183</v>
      </c>
      <c r="G11" s="63" t="s">
        <v>179</v>
      </c>
      <c r="H11" s="63">
        <v>11100</v>
      </c>
      <c r="I11" s="63">
        <v>1987</v>
      </c>
      <c r="J11" s="68">
        <v>1987</v>
      </c>
      <c r="K11" s="63">
        <v>4</v>
      </c>
      <c r="L11" s="63">
        <v>3</v>
      </c>
      <c r="M11" s="68">
        <v>15.4</v>
      </c>
      <c r="N11" s="207"/>
      <c r="O11" s="178">
        <v>2700</v>
      </c>
      <c r="P11" s="179">
        <v>12500</v>
      </c>
      <c r="Q11" s="70" t="s">
        <v>497</v>
      </c>
      <c r="R11" s="70" t="s">
        <v>498</v>
      </c>
      <c r="S11" s="70" t="s">
        <v>497</v>
      </c>
      <c r="T11" s="77" t="s">
        <v>498</v>
      </c>
    </row>
    <row r="12" spans="1:20" s="43" customFormat="1" ht="19.5" customHeight="1">
      <c r="A12" s="78">
        <v>7</v>
      </c>
      <c r="B12" s="63" t="s">
        <v>152</v>
      </c>
      <c r="C12" s="63" t="s">
        <v>687</v>
      </c>
      <c r="D12" s="63" t="s">
        <v>153</v>
      </c>
      <c r="E12" s="63" t="s">
        <v>168</v>
      </c>
      <c r="F12" s="89" t="s">
        <v>682</v>
      </c>
      <c r="G12" s="63" t="s">
        <v>184</v>
      </c>
      <c r="H12" s="63">
        <v>5861</v>
      </c>
      <c r="I12" s="63">
        <v>1994</v>
      </c>
      <c r="J12" s="66">
        <v>1994</v>
      </c>
      <c r="K12" s="63">
        <v>3</v>
      </c>
      <c r="L12" s="63">
        <v>3</v>
      </c>
      <c r="M12" s="66">
        <v>12</v>
      </c>
      <c r="N12" s="208"/>
      <c r="O12" s="178">
        <v>3600</v>
      </c>
      <c r="P12" s="179">
        <v>10000</v>
      </c>
      <c r="Q12" s="63" t="s">
        <v>499</v>
      </c>
      <c r="R12" s="63" t="s">
        <v>500</v>
      </c>
      <c r="S12" s="63" t="s">
        <v>499</v>
      </c>
      <c r="T12" s="79" t="s">
        <v>500</v>
      </c>
    </row>
    <row r="13" spans="1:20" s="43" customFormat="1" ht="18.75" customHeight="1">
      <c r="A13" s="76">
        <v>8</v>
      </c>
      <c r="B13" s="62" t="s">
        <v>154</v>
      </c>
      <c r="C13" s="63" t="s">
        <v>687</v>
      </c>
      <c r="D13" s="62">
        <v>3302</v>
      </c>
      <c r="E13" s="62" t="s">
        <v>169</v>
      </c>
      <c r="F13" s="89" t="s">
        <v>185</v>
      </c>
      <c r="G13" s="62" t="s">
        <v>179</v>
      </c>
      <c r="H13" s="62">
        <v>2417</v>
      </c>
      <c r="I13" s="62">
        <v>1996</v>
      </c>
      <c r="J13" s="66">
        <v>1996</v>
      </c>
      <c r="K13" s="62">
        <v>6</v>
      </c>
      <c r="L13" s="63">
        <v>1.1000000000000001</v>
      </c>
      <c r="M13" s="66">
        <v>2.9</v>
      </c>
      <c r="N13" s="208"/>
      <c r="O13" s="178">
        <v>3200</v>
      </c>
      <c r="P13" s="179">
        <v>10000</v>
      </c>
      <c r="Q13" s="63" t="s">
        <v>499</v>
      </c>
      <c r="R13" s="63" t="s">
        <v>500</v>
      </c>
      <c r="S13" s="63" t="s">
        <v>499</v>
      </c>
      <c r="T13" s="79" t="s">
        <v>500</v>
      </c>
    </row>
    <row r="14" spans="1:20" s="43" customFormat="1" ht="19.5" customHeight="1">
      <c r="A14" s="76">
        <v>9</v>
      </c>
      <c r="B14" s="62" t="s">
        <v>155</v>
      </c>
      <c r="C14" s="62" t="s">
        <v>688</v>
      </c>
      <c r="D14" s="62">
        <v>325</v>
      </c>
      <c r="E14" s="62" t="s">
        <v>170</v>
      </c>
      <c r="F14" s="89" t="s">
        <v>186</v>
      </c>
      <c r="G14" s="62" t="s">
        <v>179</v>
      </c>
      <c r="H14" s="62">
        <v>9760</v>
      </c>
      <c r="I14" s="62">
        <v>1988</v>
      </c>
      <c r="J14" s="66">
        <v>1988</v>
      </c>
      <c r="K14" s="62">
        <v>4</v>
      </c>
      <c r="L14" s="62">
        <v>6</v>
      </c>
      <c r="M14" s="66">
        <v>15.6</v>
      </c>
      <c r="N14" s="208"/>
      <c r="O14" s="178">
        <v>2700</v>
      </c>
      <c r="P14" s="179">
        <v>22000</v>
      </c>
      <c r="Q14" s="63" t="s">
        <v>501</v>
      </c>
      <c r="R14" s="63" t="s">
        <v>502</v>
      </c>
      <c r="S14" s="63" t="s">
        <v>501</v>
      </c>
      <c r="T14" s="79" t="s">
        <v>502</v>
      </c>
    </row>
    <row r="15" spans="1:20" s="43" customFormat="1" ht="18.75" customHeight="1">
      <c r="A15" s="78">
        <v>10</v>
      </c>
      <c r="B15" s="62" t="s">
        <v>156</v>
      </c>
      <c r="C15" s="62" t="s">
        <v>684</v>
      </c>
      <c r="D15" s="62" t="s">
        <v>157</v>
      </c>
      <c r="E15" s="62" t="s">
        <v>171</v>
      </c>
      <c r="F15" s="89" t="s">
        <v>187</v>
      </c>
      <c r="G15" s="62" t="s">
        <v>188</v>
      </c>
      <c r="H15" s="62">
        <v>1896</v>
      </c>
      <c r="I15" s="62">
        <v>1999</v>
      </c>
      <c r="J15" s="66">
        <v>1999</v>
      </c>
      <c r="K15" s="62">
        <v>7</v>
      </c>
      <c r="L15" s="62">
        <v>0.7</v>
      </c>
      <c r="M15" s="66">
        <v>2.5</v>
      </c>
      <c r="N15" s="208"/>
      <c r="O15" s="178">
        <v>6800</v>
      </c>
      <c r="P15" s="179">
        <v>5000</v>
      </c>
      <c r="Q15" s="63" t="s">
        <v>503</v>
      </c>
      <c r="R15" s="63" t="s">
        <v>504</v>
      </c>
      <c r="S15" s="63" t="s">
        <v>503</v>
      </c>
      <c r="T15" s="79" t="s">
        <v>504</v>
      </c>
    </row>
    <row r="16" spans="1:20" s="43" customFormat="1" ht="19.5" customHeight="1">
      <c r="A16" s="78">
        <v>11</v>
      </c>
      <c r="B16" s="66" t="s">
        <v>156</v>
      </c>
      <c r="C16" s="63" t="s">
        <v>685</v>
      </c>
      <c r="D16" s="66" t="s">
        <v>157</v>
      </c>
      <c r="E16" s="66" t="s">
        <v>172</v>
      </c>
      <c r="F16" s="89" t="s">
        <v>189</v>
      </c>
      <c r="G16" s="66" t="s">
        <v>188</v>
      </c>
      <c r="H16" s="66">
        <v>1896</v>
      </c>
      <c r="I16" s="66">
        <v>1999</v>
      </c>
      <c r="J16" s="66">
        <v>1999</v>
      </c>
      <c r="K16" s="66">
        <v>7</v>
      </c>
      <c r="L16" s="66">
        <v>0.7</v>
      </c>
      <c r="M16" s="66">
        <v>2.5</v>
      </c>
      <c r="N16" s="208"/>
      <c r="O16" s="178">
        <v>6800</v>
      </c>
      <c r="P16" s="179">
        <v>5000</v>
      </c>
      <c r="Q16" s="68" t="s">
        <v>505</v>
      </c>
      <c r="R16" s="68" t="s">
        <v>506</v>
      </c>
      <c r="S16" s="68" t="s">
        <v>505</v>
      </c>
      <c r="T16" s="80" t="s">
        <v>506</v>
      </c>
    </row>
    <row r="17" spans="1:29" s="43" customFormat="1" ht="18.75" customHeight="1">
      <c r="A17" s="76">
        <v>12</v>
      </c>
      <c r="B17" s="67" t="s">
        <v>158</v>
      </c>
      <c r="C17" s="62" t="s">
        <v>688</v>
      </c>
      <c r="D17" s="67" t="s">
        <v>159</v>
      </c>
      <c r="E17" s="67" t="s">
        <v>173</v>
      </c>
      <c r="F17" s="89" t="s">
        <v>190</v>
      </c>
      <c r="G17" s="66" t="s">
        <v>188</v>
      </c>
      <c r="H17" s="67">
        <v>2417</v>
      </c>
      <c r="I17" s="67">
        <v>1998</v>
      </c>
      <c r="J17" s="68">
        <v>1998</v>
      </c>
      <c r="K17" s="68">
        <v>8</v>
      </c>
      <c r="L17" s="68">
        <v>0.5</v>
      </c>
      <c r="M17" s="69">
        <v>2.9</v>
      </c>
      <c r="N17" s="209"/>
      <c r="O17" s="180">
        <v>2700</v>
      </c>
      <c r="P17" s="181">
        <v>9000</v>
      </c>
      <c r="Q17" s="68" t="s">
        <v>507</v>
      </c>
      <c r="R17" s="68" t="s">
        <v>508</v>
      </c>
      <c r="S17" s="68" t="s">
        <v>509</v>
      </c>
      <c r="T17" s="80" t="s">
        <v>510</v>
      </c>
    </row>
    <row r="18" spans="1:29" s="43" customFormat="1" ht="17.25" customHeight="1">
      <c r="A18" s="76">
        <v>13</v>
      </c>
      <c r="B18" s="67" t="s">
        <v>160</v>
      </c>
      <c r="C18" s="63" t="s">
        <v>686</v>
      </c>
      <c r="D18" s="67">
        <v>3304</v>
      </c>
      <c r="E18" s="67" t="s">
        <v>174</v>
      </c>
      <c r="F18" s="89" t="s">
        <v>191</v>
      </c>
      <c r="G18" s="66" t="s">
        <v>188</v>
      </c>
      <c r="H18" s="67">
        <v>2417</v>
      </c>
      <c r="I18" s="67">
        <v>2000</v>
      </c>
      <c r="J18" s="68">
        <v>2001</v>
      </c>
      <c r="K18" s="68"/>
      <c r="L18" s="68">
        <v>0.5</v>
      </c>
      <c r="M18" s="69">
        <v>2.4</v>
      </c>
      <c r="N18" s="209"/>
      <c r="O18" s="180">
        <v>4000</v>
      </c>
      <c r="P18" s="181">
        <v>31000</v>
      </c>
      <c r="Q18" s="68" t="s">
        <v>507</v>
      </c>
      <c r="R18" s="68" t="s">
        <v>508</v>
      </c>
      <c r="S18" s="68" t="s">
        <v>507</v>
      </c>
      <c r="T18" s="80" t="s">
        <v>508</v>
      </c>
    </row>
    <row r="19" spans="1:29" s="43" customFormat="1" ht="21.75" customHeight="1">
      <c r="A19" s="78">
        <v>14</v>
      </c>
      <c r="B19" s="67" t="s">
        <v>145</v>
      </c>
      <c r="C19" s="63" t="s">
        <v>686</v>
      </c>
      <c r="D19" s="67">
        <v>14</v>
      </c>
      <c r="E19" s="67" t="s">
        <v>175</v>
      </c>
      <c r="F19" s="89" t="s">
        <v>192</v>
      </c>
      <c r="G19" s="66" t="s">
        <v>188</v>
      </c>
      <c r="H19" s="67">
        <v>11100</v>
      </c>
      <c r="I19" s="67">
        <v>1997</v>
      </c>
      <c r="J19" s="68">
        <v>1997</v>
      </c>
      <c r="K19" s="68"/>
      <c r="L19" s="68"/>
      <c r="M19" s="69">
        <v>32</v>
      </c>
      <c r="N19" s="209"/>
      <c r="O19" s="180">
        <v>20700</v>
      </c>
      <c r="P19" s="181">
        <v>17000</v>
      </c>
      <c r="Q19" s="68" t="s">
        <v>511</v>
      </c>
      <c r="R19" s="68" t="s">
        <v>512</v>
      </c>
      <c r="S19" s="68" t="s">
        <v>511</v>
      </c>
      <c r="T19" s="80" t="s">
        <v>512</v>
      </c>
    </row>
    <row r="20" spans="1:29" s="43" customFormat="1" ht="16.5" customHeight="1">
      <c r="A20" s="78">
        <v>15</v>
      </c>
      <c r="B20" s="63" t="s">
        <v>161</v>
      </c>
      <c r="C20" s="62" t="s">
        <v>688</v>
      </c>
      <c r="D20" s="63" t="s">
        <v>162</v>
      </c>
      <c r="E20" s="63" t="s">
        <v>176</v>
      </c>
      <c r="F20" s="89" t="s">
        <v>193</v>
      </c>
      <c r="G20" s="67" t="s">
        <v>179</v>
      </c>
      <c r="H20" s="63">
        <v>6179</v>
      </c>
      <c r="I20" s="63">
        <v>1998</v>
      </c>
      <c r="J20" s="63" t="s">
        <v>194</v>
      </c>
      <c r="K20" s="63">
        <v>6</v>
      </c>
      <c r="L20" s="63"/>
      <c r="M20" s="63">
        <v>12500</v>
      </c>
      <c r="N20" s="210"/>
      <c r="O20" s="180">
        <v>9000</v>
      </c>
      <c r="P20" s="181">
        <v>35000</v>
      </c>
      <c r="Q20" s="63" t="s">
        <v>503</v>
      </c>
      <c r="R20" s="63" t="s">
        <v>504</v>
      </c>
      <c r="S20" s="63" t="s">
        <v>503</v>
      </c>
      <c r="T20" s="79" t="s">
        <v>504</v>
      </c>
    </row>
    <row r="21" spans="1:29" s="43" customFormat="1" ht="21">
      <c r="A21" s="76">
        <v>16</v>
      </c>
      <c r="B21" s="63" t="s">
        <v>163</v>
      </c>
      <c r="C21" s="63" t="s">
        <v>685</v>
      </c>
      <c r="D21" s="63" t="s">
        <v>164</v>
      </c>
      <c r="E21" s="63" t="s">
        <v>177</v>
      </c>
      <c r="F21" s="89" t="s">
        <v>315</v>
      </c>
      <c r="G21" s="66" t="s">
        <v>188</v>
      </c>
      <c r="H21" s="63">
        <v>6174</v>
      </c>
      <c r="I21" s="63">
        <v>1994</v>
      </c>
      <c r="J21" s="63"/>
      <c r="K21" s="63"/>
      <c r="L21" s="63"/>
      <c r="M21" s="63">
        <v>13000</v>
      </c>
      <c r="N21" s="210"/>
      <c r="O21" s="180">
        <v>3600</v>
      </c>
      <c r="P21" s="181">
        <v>36000</v>
      </c>
      <c r="Q21" s="63" t="s">
        <v>513</v>
      </c>
      <c r="R21" s="63" t="s">
        <v>514</v>
      </c>
      <c r="S21" s="63" t="s">
        <v>513</v>
      </c>
      <c r="T21" s="79" t="s">
        <v>514</v>
      </c>
    </row>
    <row r="22" spans="1:29" s="43" customFormat="1" ht="21">
      <c r="A22" s="76">
        <v>17</v>
      </c>
      <c r="B22" s="94" t="s">
        <v>195</v>
      </c>
      <c r="C22" s="62" t="s">
        <v>688</v>
      </c>
      <c r="D22" s="94" t="s">
        <v>196</v>
      </c>
      <c r="E22" s="94" t="s">
        <v>197</v>
      </c>
      <c r="F22" s="184" t="s">
        <v>198</v>
      </c>
      <c r="G22" s="94" t="s">
        <v>199</v>
      </c>
      <c r="H22" s="185"/>
      <c r="I22" s="94">
        <v>2014</v>
      </c>
      <c r="J22" s="186"/>
      <c r="K22" s="94">
        <v>6</v>
      </c>
      <c r="L22" s="185"/>
      <c r="M22" s="94">
        <v>715</v>
      </c>
      <c r="N22" s="211"/>
      <c r="O22" s="187" t="s">
        <v>2</v>
      </c>
      <c r="P22" s="191" t="s">
        <v>2</v>
      </c>
      <c r="Q22" s="94" t="s">
        <v>515</v>
      </c>
      <c r="R22" s="94" t="s">
        <v>516</v>
      </c>
      <c r="S22" s="94" t="s">
        <v>2</v>
      </c>
      <c r="T22" s="188" t="s">
        <v>2</v>
      </c>
    </row>
    <row r="23" spans="1:29" ht="26.25" thickBot="1">
      <c r="A23" s="78">
        <v>18</v>
      </c>
      <c r="B23" s="85" t="s">
        <v>152</v>
      </c>
      <c r="C23" s="63" t="s">
        <v>687</v>
      </c>
      <c r="D23" s="85" t="s">
        <v>486</v>
      </c>
      <c r="E23" s="86" t="s">
        <v>487</v>
      </c>
      <c r="F23" s="90" t="s">
        <v>488</v>
      </c>
      <c r="G23" s="87" t="s">
        <v>489</v>
      </c>
      <c r="H23" s="85">
        <v>6728</v>
      </c>
      <c r="I23" s="85">
        <v>2016</v>
      </c>
      <c r="J23" s="85" t="s">
        <v>490</v>
      </c>
      <c r="K23" s="87">
        <v>6</v>
      </c>
      <c r="L23" s="85">
        <v>15000</v>
      </c>
      <c r="M23" s="87"/>
      <c r="N23" s="87"/>
      <c r="O23" s="189" t="s">
        <v>2</v>
      </c>
      <c r="P23" s="87" t="s">
        <v>2</v>
      </c>
      <c r="Q23" s="88" t="s">
        <v>491</v>
      </c>
      <c r="R23" s="88" t="s">
        <v>492</v>
      </c>
      <c r="S23" s="87" t="s">
        <v>2</v>
      </c>
      <c r="T23" s="190" t="s">
        <v>2</v>
      </c>
      <c r="U23" s="91"/>
      <c r="V23" s="91"/>
      <c r="W23" s="91"/>
      <c r="X23" s="91"/>
      <c r="Y23" s="92"/>
      <c r="Z23" s="92"/>
      <c r="AA23" s="84"/>
      <c r="AB23" s="84"/>
      <c r="AC23" s="93"/>
    </row>
  </sheetData>
  <mergeCells count="18">
    <mergeCell ref="S3:T4"/>
    <mergeCell ref="Q3:R4"/>
    <mergeCell ref="B3:B5"/>
    <mergeCell ref="M3:M5"/>
    <mergeCell ref="L3:L5"/>
    <mergeCell ref="K3:K5"/>
    <mergeCell ref="O3:P4"/>
    <mergeCell ref="C4:C5"/>
    <mergeCell ref="N4:N5"/>
    <mergeCell ref="A2:J2"/>
    <mergeCell ref="H3:H5"/>
    <mergeCell ref="E3:E5"/>
    <mergeCell ref="I3:I5"/>
    <mergeCell ref="J3:J5"/>
    <mergeCell ref="G3:G5"/>
    <mergeCell ref="D3:D5"/>
    <mergeCell ref="F3:F5"/>
    <mergeCell ref="A3:A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5" orientation="landscape" r:id="rId1"/>
  <headerFooter alignWithMargins="0"/>
  <colBreaks count="1" manualBreakCount="1">
    <brk id="10" max="22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D18"/>
  <sheetViews>
    <sheetView view="pageBreakPreview" zoomScale="80" zoomScaleNormal="100" zoomScaleSheetLayoutView="80" workbookViewId="0">
      <selection activeCell="M11" sqref="M11"/>
    </sheetView>
  </sheetViews>
  <sheetFormatPr defaultRowHeight="12.75"/>
  <cols>
    <col min="1" max="1" width="5.85546875" style="27" customWidth="1"/>
    <col min="2" max="2" width="42.42578125" customWidth="1"/>
    <col min="3" max="3" width="20.140625" style="24" customWidth="1"/>
    <col min="4" max="4" width="17" customWidth="1"/>
  </cols>
  <sheetData>
    <row r="1" spans="1:4" ht="16.5">
      <c r="B1" s="8" t="s">
        <v>397</v>
      </c>
    </row>
    <row r="2" spans="1:4" ht="16.5">
      <c r="B2" s="8"/>
    </row>
    <row r="3" spans="1:4" ht="12.75" customHeight="1">
      <c r="B3" s="280" t="s">
        <v>58</v>
      </c>
      <c r="C3" s="280"/>
    </row>
    <row r="4" spans="1:4" ht="25.5">
      <c r="A4" s="9" t="s">
        <v>16</v>
      </c>
      <c r="B4" s="9" t="s">
        <v>13</v>
      </c>
      <c r="C4" s="25" t="s">
        <v>32</v>
      </c>
      <c r="D4" s="25" t="s">
        <v>143</v>
      </c>
    </row>
    <row r="5" spans="1:4" s="10" customFormat="1" ht="26.25" customHeight="1">
      <c r="A5" s="42">
        <v>1</v>
      </c>
      <c r="B5" s="144" t="s">
        <v>61</v>
      </c>
      <c r="C5" s="20">
        <f>9486594.22+79950</f>
        <v>9566544.2200000007</v>
      </c>
      <c r="D5" s="145" t="s">
        <v>485</v>
      </c>
    </row>
    <row r="6" spans="1:4" s="10" customFormat="1" ht="26.25" customHeight="1">
      <c r="A6" s="42">
        <v>2</v>
      </c>
      <c r="B6" s="144" t="s">
        <v>200</v>
      </c>
      <c r="C6" s="20">
        <v>124166.65</v>
      </c>
      <c r="D6" s="145" t="s">
        <v>485</v>
      </c>
    </row>
    <row r="7" spans="1:4" s="10" customFormat="1" ht="26.25" customHeight="1">
      <c r="A7" s="42">
        <v>3</v>
      </c>
      <c r="B7" s="144" t="s">
        <v>213</v>
      </c>
      <c r="C7" s="20">
        <f>244090.57+640.83+63106.72</f>
        <v>307838.12</v>
      </c>
      <c r="D7" s="146">
        <v>31176.12</v>
      </c>
    </row>
    <row r="8" spans="1:4" s="10" customFormat="1" ht="26.25" customHeight="1">
      <c r="A8" s="42">
        <v>4</v>
      </c>
      <c r="B8" s="144" t="s">
        <v>235</v>
      </c>
      <c r="C8" s="20">
        <v>45927.74</v>
      </c>
      <c r="D8" s="146">
        <v>1085.5899999999999</v>
      </c>
    </row>
    <row r="9" spans="1:4" s="13" customFormat="1" ht="26.25" customHeight="1">
      <c r="A9" s="42">
        <v>5</v>
      </c>
      <c r="B9" s="1" t="s">
        <v>236</v>
      </c>
      <c r="C9" s="20">
        <f>130075.47+27549.58</f>
        <v>157625.04999999999</v>
      </c>
      <c r="D9" s="147">
        <v>13096.65</v>
      </c>
    </row>
    <row r="10" spans="1:4" s="13" customFormat="1" ht="26.25" customHeight="1">
      <c r="A10" s="42">
        <v>6</v>
      </c>
      <c r="B10" s="1" t="s">
        <v>247</v>
      </c>
      <c r="C10" s="20">
        <f>175677.7+450.18+67574.23</f>
        <v>243702.11</v>
      </c>
      <c r="D10" s="147">
        <v>27593.38</v>
      </c>
    </row>
    <row r="11" spans="1:4" s="13" customFormat="1" ht="26.25" customHeight="1">
      <c r="A11" s="42">
        <v>7</v>
      </c>
      <c r="B11" s="1" t="s">
        <v>257</v>
      </c>
      <c r="C11" s="20">
        <f>90770.13+418+58525.62</f>
        <v>149713.75</v>
      </c>
      <c r="D11" s="147">
        <v>11098.5</v>
      </c>
    </row>
    <row r="12" spans="1:4" s="13" customFormat="1" ht="26.25" customHeight="1">
      <c r="A12" s="42">
        <v>8</v>
      </c>
      <c r="B12" s="1" t="s">
        <v>279</v>
      </c>
      <c r="C12" s="20">
        <f>185385.31+50182.74</f>
        <v>235568.05</v>
      </c>
      <c r="D12" s="147">
        <v>21331.8</v>
      </c>
    </row>
    <row r="13" spans="1:4" s="13" customFormat="1" ht="26.25" customHeight="1">
      <c r="A13" s="42">
        <v>9</v>
      </c>
      <c r="B13" s="1" t="s">
        <v>303</v>
      </c>
      <c r="C13" s="20">
        <f>276493.54+17298.02</f>
        <v>293791.56</v>
      </c>
      <c r="D13" s="147">
        <v>39901.199999999997</v>
      </c>
    </row>
    <row r="14" spans="1:4" s="13" customFormat="1" ht="26.25" customHeight="1">
      <c r="A14" s="42">
        <v>10</v>
      </c>
      <c r="B14" s="1" t="s">
        <v>304</v>
      </c>
      <c r="C14" s="20">
        <f>215543.99+52133.65</f>
        <v>267677.64</v>
      </c>
      <c r="D14" s="147">
        <v>42322.29</v>
      </c>
    </row>
    <row r="15" spans="1:4" s="10" customFormat="1">
      <c r="A15" s="281" t="s">
        <v>0</v>
      </c>
      <c r="B15" s="282"/>
      <c r="C15" s="72">
        <f>SUM(C5:C14)</f>
        <v>11392554.890000002</v>
      </c>
      <c r="D15" s="73">
        <f>SUM(D5:D14)</f>
        <v>187605.53</v>
      </c>
    </row>
    <row r="16" spans="1:4">
      <c r="B16" s="6"/>
      <c r="C16" s="26"/>
    </row>
    <row r="17" spans="2:3">
      <c r="B17" s="6"/>
      <c r="C17" s="26"/>
    </row>
    <row r="18" spans="2:3">
      <c r="B18" s="6"/>
      <c r="C18" s="26"/>
    </row>
  </sheetData>
  <mergeCells count="2">
    <mergeCell ref="B3:C3"/>
    <mergeCell ref="A15:B15"/>
  </mergeCells>
  <phoneticPr fontId="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D11"/>
  <sheetViews>
    <sheetView view="pageBreakPreview" zoomScale="90" zoomScaleNormal="100" zoomScaleSheetLayoutView="90" workbookViewId="0">
      <selection activeCell="A3" sqref="A3:C3"/>
    </sheetView>
  </sheetViews>
  <sheetFormatPr defaultRowHeight="12.75"/>
  <cols>
    <col min="1" max="1" width="4.140625" style="31" customWidth="1"/>
    <col min="2" max="2" width="53.28515625" style="158" customWidth="1"/>
    <col min="3" max="3" width="37.5703125" style="158" customWidth="1"/>
    <col min="4" max="16384" width="9.140625" style="158"/>
  </cols>
  <sheetData>
    <row r="1" spans="1:4" ht="15" customHeight="1">
      <c r="B1" s="156" t="s">
        <v>34</v>
      </c>
      <c r="C1" s="157"/>
    </row>
    <row r="2" spans="1:4">
      <c r="B2" s="156"/>
    </row>
    <row r="3" spans="1:4" ht="41.25" customHeight="1">
      <c r="A3" s="283" t="s">
        <v>322</v>
      </c>
      <c r="B3" s="283"/>
      <c r="C3" s="283"/>
      <c r="D3" s="159"/>
    </row>
    <row r="4" spans="1:4" ht="9" customHeight="1">
      <c r="A4" s="160"/>
      <c r="B4" s="160"/>
      <c r="C4" s="160"/>
      <c r="D4" s="159"/>
    </row>
    <row r="6" spans="1:4" ht="30.75" customHeight="1">
      <c r="A6" s="28" t="s">
        <v>16</v>
      </c>
      <c r="B6" s="28" t="s">
        <v>30</v>
      </c>
      <c r="C6" s="161" t="s">
        <v>31</v>
      </c>
    </row>
    <row r="7" spans="1:4" s="162" customFormat="1" ht="17.25" customHeight="1">
      <c r="A7" s="284" t="s">
        <v>211</v>
      </c>
      <c r="B7" s="284"/>
      <c r="C7" s="284"/>
    </row>
    <row r="8" spans="1:4" s="162" customFormat="1" ht="18.75" customHeight="1">
      <c r="A8" s="163">
        <v>1</v>
      </c>
      <c r="B8" s="149" t="s">
        <v>212</v>
      </c>
      <c r="C8" s="150"/>
    </row>
    <row r="9" spans="1:4" s="162" customFormat="1" ht="18.75" customHeight="1">
      <c r="A9" s="285" t="s">
        <v>467</v>
      </c>
      <c r="B9" s="285"/>
      <c r="C9" s="285"/>
    </row>
    <row r="10" spans="1:4" s="162" customFormat="1" ht="30.75" customHeight="1">
      <c r="A10" s="163">
        <v>1</v>
      </c>
      <c r="B10" s="164" t="s">
        <v>468</v>
      </c>
      <c r="C10" s="163" t="s">
        <v>469</v>
      </c>
    </row>
    <row r="11" spans="1:4" s="162" customFormat="1">
      <c r="A11" s="165"/>
    </row>
  </sheetData>
  <mergeCells count="3">
    <mergeCell ref="A3:C3"/>
    <mergeCell ref="A7:C7"/>
    <mergeCell ref="A9:C9"/>
  </mergeCells>
  <phoneticPr fontId="9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60" zoomScaleNormal="100" workbookViewId="0">
      <selection activeCell="N18" sqref="N18"/>
    </sheetView>
  </sheetViews>
  <sheetFormatPr defaultRowHeight="12.75"/>
  <cols>
    <col min="1" max="1" width="5.140625" customWidth="1"/>
    <col min="2" max="2" width="14.7109375" customWidth="1"/>
    <col min="3" max="3" width="23.28515625" customWidth="1"/>
    <col min="4" max="4" width="21.5703125" customWidth="1"/>
    <col min="5" max="5" width="14.42578125" customWidth="1"/>
    <col min="6" max="6" width="13" customWidth="1"/>
  </cols>
  <sheetData>
    <row r="1" spans="1:6" ht="24" thickBot="1">
      <c r="A1" s="286" t="s">
        <v>594</v>
      </c>
      <c r="B1" s="287"/>
      <c r="C1" s="287"/>
      <c r="D1" s="287"/>
      <c r="E1" s="287"/>
      <c r="F1" s="288"/>
    </row>
    <row r="2" spans="1:6" ht="38.25">
      <c r="A2" s="170" t="s">
        <v>16</v>
      </c>
      <c r="B2" s="170" t="s">
        <v>595</v>
      </c>
      <c r="C2" s="170" t="s">
        <v>596</v>
      </c>
      <c r="D2" s="170" t="s">
        <v>597</v>
      </c>
      <c r="E2" s="171" t="s">
        <v>598</v>
      </c>
      <c r="F2" s="171" t="s">
        <v>599</v>
      </c>
    </row>
    <row r="3" spans="1:6" ht="35.25" customHeight="1">
      <c r="A3" s="172">
        <v>1</v>
      </c>
      <c r="B3" s="173">
        <v>41788.479166666664</v>
      </c>
      <c r="C3" s="172" t="s">
        <v>608</v>
      </c>
      <c r="D3" s="172" t="s">
        <v>600</v>
      </c>
      <c r="E3" s="174">
        <v>4700</v>
      </c>
      <c r="F3" s="174">
        <v>0</v>
      </c>
    </row>
    <row r="4" spans="1:6" ht="32.25" customHeight="1">
      <c r="A4" s="172">
        <v>2</v>
      </c>
      <c r="B4" s="173">
        <v>41767.75</v>
      </c>
      <c r="C4" s="172" t="s">
        <v>601</v>
      </c>
      <c r="D4" s="172" t="s">
        <v>600</v>
      </c>
      <c r="E4" s="174">
        <v>600</v>
      </c>
      <c r="F4" s="174">
        <v>0</v>
      </c>
    </row>
    <row r="5" spans="1:6" ht="25.5" customHeight="1">
      <c r="A5" s="172">
        <v>3</v>
      </c>
      <c r="B5" s="173">
        <v>41834.354166666664</v>
      </c>
      <c r="C5" s="172" t="s">
        <v>609</v>
      </c>
      <c r="D5" s="172" t="s">
        <v>600</v>
      </c>
      <c r="E5" s="174">
        <v>3178.55</v>
      </c>
      <c r="F5" s="174">
        <v>0</v>
      </c>
    </row>
    <row r="6" spans="1:6" ht="35.25" customHeight="1">
      <c r="A6" s="172">
        <v>4</v>
      </c>
      <c r="B6" s="173">
        <v>41936.520833333336</v>
      </c>
      <c r="C6" s="172" t="s">
        <v>610</v>
      </c>
      <c r="D6" s="172" t="s">
        <v>602</v>
      </c>
      <c r="E6" s="174">
        <v>0</v>
      </c>
      <c r="F6" s="174">
        <v>750</v>
      </c>
    </row>
    <row r="7" spans="1:6" ht="42.75" customHeight="1">
      <c r="A7" s="172">
        <v>5</v>
      </c>
      <c r="B7" s="173">
        <v>42108.715277777781</v>
      </c>
      <c r="C7" s="172" t="s">
        <v>610</v>
      </c>
      <c r="D7" s="172" t="s">
        <v>600</v>
      </c>
      <c r="E7" s="174">
        <v>930</v>
      </c>
      <c r="F7" s="174">
        <v>0</v>
      </c>
    </row>
    <row r="8" spans="1:6" ht="30.75" customHeight="1">
      <c r="A8" s="172">
        <v>6</v>
      </c>
      <c r="B8" s="173">
        <v>42014.854166666664</v>
      </c>
      <c r="C8" s="172" t="s">
        <v>611</v>
      </c>
      <c r="D8" s="172" t="s">
        <v>600</v>
      </c>
      <c r="E8" s="174">
        <v>750</v>
      </c>
      <c r="F8" s="174">
        <v>0</v>
      </c>
    </row>
    <row r="9" spans="1:6" ht="33.75" customHeight="1">
      <c r="A9" s="172">
        <v>7</v>
      </c>
      <c r="B9" s="173">
        <v>42014.854166666664</v>
      </c>
      <c r="C9" s="172" t="s">
        <v>612</v>
      </c>
      <c r="D9" s="172" t="s">
        <v>600</v>
      </c>
      <c r="E9" s="174">
        <v>3746</v>
      </c>
      <c r="F9" s="174">
        <v>0</v>
      </c>
    </row>
    <row r="10" spans="1:6" ht="36" customHeight="1">
      <c r="A10" s="172">
        <v>8</v>
      </c>
      <c r="B10" s="173">
        <v>42149.5</v>
      </c>
      <c r="C10" s="172" t="s">
        <v>610</v>
      </c>
      <c r="D10" s="172" t="s">
        <v>600</v>
      </c>
      <c r="E10" s="174">
        <v>1500</v>
      </c>
      <c r="F10" s="174">
        <v>0</v>
      </c>
    </row>
    <row r="11" spans="1:6" ht="31.5" customHeight="1">
      <c r="A11" s="172">
        <v>9</v>
      </c>
      <c r="B11" s="173">
        <v>42185</v>
      </c>
      <c r="C11" s="172" t="s">
        <v>603</v>
      </c>
      <c r="D11" s="172" t="s">
        <v>600</v>
      </c>
      <c r="E11" s="174">
        <v>8056.5</v>
      </c>
      <c r="F11" s="174">
        <v>0</v>
      </c>
    </row>
    <row r="12" spans="1:6" ht="30" customHeight="1">
      <c r="A12" s="172">
        <v>10</v>
      </c>
      <c r="B12" s="173">
        <v>42314</v>
      </c>
      <c r="C12" s="172" t="s">
        <v>613</v>
      </c>
      <c r="D12" s="172" t="s">
        <v>600</v>
      </c>
      <c r="E12" s="174">
        <v>6150</v>
      </c>
      <c r="F12" s="174">
        <v>0</v>
      </c>
    </row>
    <row r="13" spans="1:6" ht="37.5" customHeight="1">
      <c r="A13" s="172">
        <v>11</v>
      </c>
      <c r="B13" s="173">
        <v>42482.597222222219</v>
      </c>
      <c r="C13" s="172" t="s">
        <v>614</v>
      </c>
      <c r="D13" s="172" t="s">
        <v>600</v>
      </c>
      <c r="E13" s="174">
        <v>1346.47</v>
      </c>
      <c r="F13" s="174">
        <v>0</v>
      </c>
    </row>
    <row r="14" spans="1:6" ht="26.25" customHeight="1">
      <c r="A14" s="172">
        <v>12</v>
      </c>
      <c r="B14" s="173">
        <v>42494.291666666664</v>
      </c>
      <c r="C14" s="172" t="s">
        <v>605</v>
      </c>
      <c r="D14" s="172" t="s">
        <v>600</v>
      </c>
      <c r="E14" s="174">
        <v>1049</v>
      </c>
      <c r="F14" s="174">
        <v>0</v>
      </c>
    </row>
    <row r="15" spans="1:6" ht="25.5">
      <c r="A15" s="172">
        <v>13</v>
      </c>
      <c r="B15" s="173">
        <v>42524.520833333336</v>
      </c>
      <c r="C15" s="172" t="s">
        <v>615</v>
      </c>
      <c r="D15" s="172" t="s">
        <v>600</v>
      </c>
      <c r="E15" s="174">
        <v>177.48</v>
      </c>
      <c r="F15" s="174">
        <v>0</v>
      </c>
    </row>
    <row r="16" spans="1:6" ht="37.5" customHeight="1">
      <c r="A16" s="172">
        <v>14</v>
      </c>
      <c r="B16" s="173">
        <v>42551.291666666664</v>
      </c>
      <c r="C16" s="172" t="s">
        <v>604</v>
      </c>
      <c r="D16" s="172" t="s">
        <v>600</v>
      </c>
      <c r="E16" s="174">
        <v>901</v>
      </c>
      <c r="F16" s="174">
        <v>0</v>
      </c>
    </row>
    <row r="17" spans="1:6" ht="23.25" customHeight="1">
      <c r="A17" s="172">
        <v>15</v>
      </c>
      <c r="B17" s="173">
        <v>42633.5</v>
      </c>
      <c r="C17" s="172" t="s">
        <v>605</v>
      </c>
      <c r="D17" s="172" t="s">
        <v>600</v>
      </c>
      <c r="E17" s="174">
        <v>7244.7</v>
      </c>
      <c r="F17" s="174">
        <v>0</v>
      </c>
    </row>
    <row r="18" spans="1:6" ht="36.75" customHeight="1">
      <c r="A18" s="172">
        <v>16</v>
      </c>
      <c r="B18" s="173">
        <v>42619.604166666664</v>
      </c>
      <c r="C18" s="172" t="s">
        <v>610</v>
      </c>
      <c r="D18" s="172" t="s">
        <v>600</v>
      </c>
      <c r="E18" s="174">
        <v>520.20000000000005</v>
      </c>
      <c r="F18" s="174">
        <v>0</v>
      </c>
    </row>
    <row r="19" spans="1:6" ht="32.25" customHeight="1">
      <c r="A19" s="172">
        <v>17</v>
      </c>
      <c r="B19" s="173">
        <v>42749.833333333336</v>
      </c>
      <c r="C19" s="172" t="s">
        <v>616</v>
      </c>
      <c r="D19" s="172" t="s">
        <v>600</v>
      </c>
      <c r="E19" s="174">
        <v>6396</v>
      </c>
      <c r="F19" s="174">
        <v>0</v>
      </c>
    </row>
    <row r="20" spans="1:6" ht="30" customHeight="1">
      <c r="A20" s="172">
        <v>18</v>
      </c>
      <c r="B20" s="173">
        <v>42744.875</v>
      </c>
      <c r="C20" s="172" t="s">
        <v>608</v>
      </c>
      <c r="D20" s="172" t="s">
        <v>600</v>
      </c>
      <c r="E20" s="174">
        <v>707.27</v>
      </c>
      <c r="F20" s="174">
        <v>0</v>
      </c>
    </row>
    <row r="21" spans="1:6" ht="33.75" customHeight="1">
      <c r="A21" s="172">
        <v>19</v>
      </c>
      <c r="B21" s="173">
        <v>42783.402777777781</v>
      </c>
      <c r="C21" s="172" t="s">
        <v>610</v>
      </c>
      <c r="D21" s="172" t="s">
        <v>606</v>
      </c>
      <c r="E21" s="174">
        <v>0</v>
      </c>
      <c r="F21" s="174">
        <v>3100</v>
      </c>
    </row>
    <row r="22" spans="1:6" ht="31.5" customHeight="1">
      <c r="A22" s="172">
        <v>20</v>
      </c>
      <c r="B22" s="173">
        <v>42818.333333333336</v>
      </c>
      <c r="C22" s="172" t="s">
        <v>610</v>
      </c>
      <c r="D22" s="172" t="s">
        <v>600</v>
      </c>
      <c r="E22" s="174">
        <v>434</v>
      </c>
      <c r="F22" s="174">
        <v>0</v>
      </c>
    </row>
    <row r="23" spans="1:6">
      <c r="A23" s="31"/>
      <c r="B23" s="31"/>
      <c r="C23" s="31"/>
      <c r="D23" s="31"/>
      <c r="E23" s="175"/>
      <c r="F23" s="175"/>
    </row>
    <row r="24" spans="1:6" ht="15">
      <c r="A24" s="31"/>
      <c r="B24" s="31"/>
      <c r="C24" s="31"/>
      <c r="D24" s="176" t="s">
        <v>607</v>
      </c>
      <c r="E24" s="177">
        <f>SUM(E3:E23)</f>
        <v>48387.169999999991</v>
      </c>
      <c r="F24" s="177">
        <f>SUM(F3:F22)</f>
        <v>3850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informacje ogólne</vt:lpstr>
      <vt:lpstr>budynki i budowle</vt:lpstr>
      <vt:lpstr>elektronika </vt:lpstr>
      <vt:lpstr>auta</vt:lpstr>
      <vt:lpstr>środki trwałe</vt:lpstr>
      <vt:lpstr>lokalizacje</vt:lpstr>
      <vt:lpstr>szkodowość</vt:lpstr>
      <vt:lpstr>auta!Obszar_wydruku</vt:lpstr>
      <vt:lpstr>'budynki i budowle'!Obszar_wydruku</vt:lpstr>
      <vt:lpstr>'elektronika '!Obszar_wydruku</vt:lpstr>
      <vt:lpstr>lokalizacje!Obszar_wydruku</vt:lpstr>
      <vt:lpstr>'środki trwałe'!Obszar_wydruku</vt:lpstr>
    </vt:vector>
  </TitlesOfParts>
  <Company>MedicEuro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Weronika Chałubowicz</cp:lastModifiedBy>
  <cp:lastPrinted>2017-06-19T07:24:37Z</cp:lastPrinted>
  <dcterms:created xsi:type="dcterms:W3CDTF">2004-04-21T13:58:08Z</dcterms:created>
  <dcterms:modified xsi:type="dcterms:W3CDTF">2017-06-20T08:18:07Z</dcterms:modified>
</cp:coreProperties>
</file>