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_skoroszyt" defaultThemeVersion="124226"/>
  <mc:AlternateContent xmlns:mc="http://schemas.openxmlformats.org/markup-compatibility/2006">
    <mc:Choice Requires="x15">
      <x15ac:absPath xmlns:x15ac="http://schemas.microsoft.com/office/spreadsheetml/2010/11/ac" url="C:\Users\WeronikaC\Desktop\Ubezpieczenie mienia\"/>
    </mc:Choice>
  </mc:AlternateContent>
  <bookViews>
    <workbookView xWindow="0" yWindow="0" windowWidth="17970" windowHeight="6120" activeTab="1"/>
  </bookViews>
  <sheets>
    <sheet name="informacje ogólne" sheetId="90" r:id="rId1"/>
    <sheet name="budynki i budowle" sheetId="97" r:id="rId2"/>
    <sheet name="elektronika " sheetId="83" r:id="rId3"/>
    <sheet name="pojazdy" sheetId="103" r:id="rId4"/>
    <sheet name="środki trwałe" sheetId="92" r:id="rId5"/>
    <sheet name="maszyny" sheetId="105" r:id="rId6"/>
    <sheet name="lokalizacje" sheetId="93" r:id="rId7"/>
    <sheet name="szkodowość" sheetId="106" r:id="rId8"/>
  </sheets>
  <definedNames>
    <definedName name="_xlnm._FilterDatabase" localSheetId="2" hidden="1">'elektronika '!$A$3:$IT$3</definedName>
    <definedName name="_xlnm.Print_Area" localSheetId="1">'budynki i budowle'!$A$1:$Z$119</definedName>
    <definedName name="_xlnm.Print_Area" localSheetId="2">'elektronika '!$A$1:$D$211</definedName>
    <definedName name="_xlnm.Print_Area" localSheetId="0">'informacje ogólne'!$A$1:$J$13</definedName>
    <definedName name="_xlnm.Print_Area" localSheetId="6">lokalizacje!$A$1:$C$20</definedName>
    <definedName name="_xlnm.Print_Area" localSheetId="5">maszyny!$A$1:$J$27</definedName>
    <definedName name="_xlnm.Print_Area" localSheetId="3">pojazdy!$A$1:$X$29</definedName>
    <definedName name="_xlnm.Print_Area" localSheetId="4">'środki trwałe'!$A$1:$E$15</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7" i="105" l="1"/>
  <c r="R29" i="103"/>
  <c r="R27" i="103"/>
  <c r="R23" i="103"/>
  <c r="R22" i="103"/>
  <c r="R6" i="103"/>
  <c r="D211" i="83"/>
  <c r="D210" i="83"/>
  <c r="D209" i="83"/>
  <c r="I119" i="97" l="1"/>
  <c r="J51" i="106" l="1"/>
  <c r="D25" i="83" l="1"/>
  <c r="C5" i="92"/>
  <c r="D13" i="83" l="1"/>
  <c r="D49" i="83"/>
  <c r="D57" i="83"/>
  <c r="D65" i="83"/>
  <c r="D73" i="83"/>
  <c r="D78" i="83"/>
  <c r="D91" i="83"/>
  <c r="D100" i="83"/>
  <c r="D108" i="83"/>
  <c r="D121" i="83"/>
  <c r="D134" i="83"/>
  <c r="D145" i="83"/>
  <c r="D153" i="83"/>
  <c r="D163" i="83"/>
  <c r="D178" i="83"/>
  <c r="D186" i="83"/>
  <c r="D190" i="83"/>
  <c r="D200" i="83"/>
  <c r="D207" i="83"/>
  <c r="C7" i="92" l="1"/>
  <c r="G26" i="105"/>
  <c r="G18" i="105"/>
  <c r="G22" i="105"/>
  <c r="H104" i="97" l="1"/>
  <c r="G14" i="105" l="1"/>
  <c r="C13" i="92"/>
  <c r="C6" i="92"/>
  <c r="C8" i="92" l="1"/>
  <c r="R20" i="103" l="1"/>
  <c r="R12" i="103"/>
  <c r="R13" i="103"/>
  <c r="R14" i="103"/>
  <c r="R15" i="103"/>
  <c r="R16" i="103"/>
  <c r="R17" i="103"/>
  <c r="R18" i="103"/>
  <c r="R19" i="103"/>
  <c r="R11" i="103"/>
  <c r="R8" i="103"/>
  <c r="R9" i="103"/>
  <c r="R7" i="103"/>
  <c r="H109" i="97" l="1"/>
  <c r="C15" i="92" l="1"/>
  <c r="D15" i="92" l="1"/>
  <c r="D81" i="83"/>
  <c r="E15" i="92" l="1"/>
  <c r="D166" i="83" l="1"/>
  <c r="D103" i="83" l="1"/>
  <c r="H39" i="97" l="1"/>
</calcChain>
</file>

<file path=xl/sharedStrings.xml><?xml version="1.0" encoding="utf-8"?>
<sst xmlns="http://schemas.openxmlformats.org/spreadsheetml/2006/main" count="2441" uniqueCount="1000">
  <si>
    <t>RAZEM</t>
  </si>
  <si>
    <t>PKD</t>
  </si>
  <si>
    <t>x</t>
  </si>
  <si>
    <t>L.p.</t>
  </si>
  <si>
    <t>Nazwa jednostki</t>
  </si>
  <si>
    <t>NIP</t>
  </si>
  <si>
    <t>REGON</t>
  </si>
  <si>
    <t>Liczba pracowników</t>
  </si>
  <si>
    <t>lokalizacja (adres)</t>
  </si>
  <si>
    <t>Jednostka</t>
  </si>
  <si>
    <t>Razem</t>
  </si>
  <si>
    <t>Lp.</t>
  </si>
  <si>
    <t xml:space="preserve">Nazwa  </t>
  </si>
  <si>
    <t>Rok produkcji</t>
  </si>
  <si>
    <t>Wartość księgowa brutto</t>
  </si>
  <si>
    <t>Razem sprzęt stacjonarny</t>
  </si>
  <si>
    <t>Razem sprzęt przenośny</t>
  </si>
  <si>
    <t>Razem monitoring wizyjny</t>
  </si>
  <si>
    <t>Lokalizacja (adres)</t>
  </si>
  <si>
    <t>Zabezpieczenia (znane zabezpieczenia p-poż i przeciw kradzieżowe)</t>
  </si>
  <si>
    <t>Urządzenia i wyposażenie</t>
  </si>
  <si>
    <t>Wykaz monitoringu wizyjnego</t>
  </si>
  <si>
    <t>Tabela nr 6</t>
  </si>
  <si>
    <t>Rodzaj prowadzonej działalności (opisowo)</t>
  </si>
  <si>
    <t>lp.</t>
  </si>
  <si>
    <t xml:space="preserve">nazwa budynku/ budowli </t>
  </si>
  <si>
    <t xml:space="preserve">przeznaczenie budynku/ budowli </t>
  </si>
  <si>
    <t>czy jest to budynkek zabytkowy, podlegający nadzorowi konserwatora zabytków?</t>
  </si>
  <si>
    <t>rok budowy</t>
  </si>
  <si>
    <t>Rodzaj materiałów budowlanych, z jakich wykonano budynek</t>
  </si>
  <si>
    <t>powierzchnia użytkowa (w m²)**</t>
  </si>
  <si>
    <t>ilość kondygnacji</t>
  </si>
  <si>
    <t>czy budynek jest podpiwniczony?</t>
  </si>
  <si>
    <t>mury</t>
  </si>
  <si>
    <t>stropy</t>
  </si>
  <si>
    <t>dach (konstrukcja i pokrycie)</t>
  </si>
  <si>
    <t>konstukcja i pokrycie dachu</t>
  </si>
  <si>
    <t>intalacja elekryczna</t>
  </si>
  <si>
    <t>sieć wodno-kanalizacyjna oraz cenralnego ogrzewania</t>
  </si>
  <si>
    <t>stolarka okienna i drzwiowa</t>
  </si>
  <si>
    <t>instalacja gazowa</t>
  </si>
  <si>
    <t>instalacja wentylacyjna i kominowa</t>
  </si>
  <si>
    <r>
      <t xml:space="preserve">opis stanu technicznego budynku wg poniższych elementów budynku </t>
    </r>
    <r>
      <rPr>
        <b/>
        <sz val="10"/>
        <color indexed="60"/>
        <rFont val="Arial"/>
        <family val="2"/>
        <charset val="238"/>
      </rPr>
      <t/>
    </r>
  </si>
  <si>
    <t>INFORMACJA O MAJĄTKU TRWAŁYM</t>
  </si>
  <si>
    <t>Urząd Gminy</t>
  </si>
  <si>
    <t>Adres</t>
  </si>
  <si>
    <t>zabezpieczenia
(znane zabiezpieczenia p-poż i przeciw kradzieżowe)</t>
  </si>
  <si>
    <t>suma ubezpieczenia (wartość księgowa brutto)</t>
  </si>
  <si>
    <t>Tabela nr 1 - Informacje ogólne do oceny ryzyka w Gminie Grudziądz</t>
  </si>
  <si>
    <t>876-13-23-291</t>
  </si>
  <si>
    <t xml:space="preserve"> ul. Wybickiego 38, 86-300 Grudziądz</t>
  </si>
  <si>
    <t>administracja samorządowa</t>
  </si>
  <si>
    <t>Tabela nr 2 - Wykaz budynków i budowli w Gminie Grudziądz</t>
  </si>
  <si>
    <t>mieszkalny</t>
  </si>
  <si>
    <t>świetlica</t>
  </si>
  <si>
    <t>Remiza OSP</t>
  </si>
  <si>
    <t>w-c dwuoczkowe</t>
  </si>
  <si>
    <t>garaże przy bud. mieszk.</t>
  </si>
  <si>
    <t>remiza OSP</t>
  </si>
  <si>
    <t>garaże</t>
  </si>
  <si>
    <t>biurowy</t>
  </si>
  <si>
    <t>wodomistrz. - inwentorski</t>
  </si>
  <si>
    <t>gospodarczy</t>
  </si>
  <si>
    <t>bud. Stacji wodociągów</t>
  </si>
  <si>
    <t>przedszkolny</t>
  </si>
  <si>
    <t>budynek WOZ</t>
  </si>
  <si>
    <t>pawilon świetlicowo-handl.</t>
  </si>
  <si>
    <t>wiata przystankowa</t>
  </si>
  <si>
    <t>budynek świetlicy</t>
  </si>
  <si>
    <t>parking</t>
  </si>
  <si>
    <t xml:space="preserve">świetlica </t>
  </si>
  <si>
    <t>wiata drewniana + stoły betonowe do gier</t>
  </si>
  <si>
    <t>budynek SP Wielki Wełcz</t>
  </si>
  <si>
    <t>segmenat socjalny</t>
  </si>
  <si>
    <t>dom nauczyciela</t>
  </si>
  <si>
    <t xml:space="preserve">bud.po byłej szkole </t>
  </si>
  <si>
    <t>budynek</t>
  </si>
  <si>
    <t>odb. 1948</t>
  </si>
  <si>
    <t>odb.2012</t>
  </si>
  <si>
    <t>odb.2013</t>
  </si>
  <si>
    <t>przekaz.2013</t>
  </si>
  <si>
    <t>przekaz.2013 r.</t>
  </si>
  <si>
    <t>przekaz.2014 r.</t>
  </si>
  <si>
    <t>przekaz.2015 r.</t>
  </si>
  <si>
    <t>Mokre</t>
  </si>
  <si>
    <t>Parski</t>
  </si>
  <si>
    <t>Gogolin</t>
  </si>
  <si>
    <t>Ruda</t>
  </si>
  <si>
    <t>Węgrowo</t>
  </si>
  <si>
    <t>Sosnówka</t>
  </si>
  <si>
    <t>W. Wełcz</t>
  </si>
  <si>
    <t>Szynych</t>
  </si>
  <si>
    <t>Piaski</t>
  </si>
  <si>
    <t>U.G. Grudziądz</t>
  </si>
  <si>
    <t>Świerkocin</t>
  </si>
  <si>
    <t>Linarczyk</t>
  </si>
  <si>
    <t>Zakurzewo</t>
  </si>
  <si>
    <t>M. Rudnik</t>
  </si>
  <si>
    <t>N. Wieś</t>
  </si>
  <si>
    <t>Grudziądz, Legionów 61</t>
  </si>
  <si>
    <t>Dusocin</t>
  </si>
  <si>
    <t>Turznice</t>
  </si>
  <si>
    <t>Skarszewy</t>
  </si>
  <si>
    <t>Nowa Wieś</t>
  </si>
  <si>
    <t>Stary Folwark</t>
  </si>
  <si>
    <t>Marusza</t>
  </si>
  <si>
    <t>Wielki Wełcz</t>
  </si>
  <si>
    <t>Wałdowo Szlacheckie</t>
  </si>
  <si>
    <t>Wielkie lniska</t>
  </si>
  <si>
    <t>Wielkie Lniska</t>
  </si>
  <si>
    <t>Biały Bór</t>
  </si>
  <si>
    <t>Urząd Gminy Grudziądz</t>
  </si>
  <si>
    <t>Rozgarty</t>
  </si>
  <si>
    <t>Kobylanka</t>
  </si>
  <si>
    <t>Ruda 9</t>
  </si>
  <si>
    <t>notebook Toshiba</t>
  </si>
  <si>
    <t>W tym zbiory biblioteczne</t>
  </si>
  <si>
    <t>Gminny Ośrodek Pomocy Społecznej</t>
  </si>
  <si>
    <t xml:space="preserve">ul. Wybickiego 38, 86-300 Grudziądz </t>
  </si>
  <si>
    <t>876-21-70-644</t>
  </si>
  <si>
    <t>Komputer Intel Core i5 4460</t>
  </si>
  <si>
    <t>Koncentrator TP-Link 48p TL-SG2452</t>
  </si>
  <si>
    <t>Drukarka HP LJ M402dn</t>
  </si>
  <si>
    <t>Komputer Intel Core i3 4170</t>
  </si>
  <si>
    <t xml:space="preserve">Monitor LCD AOC 21'5 E2260PWDA </t>
  </si>
  <si>
    <t>Monitor LDC AOC 21'5 E2260PWDA</t>
  </si>
  <si>
    <t>2. Gminny Ośrodek Pomocy Społecznej</t>
  </si>
  <si>
    <t>1. Gminny Ośrodek Pomocy Społecznej</t>
  </si>
  <si>
    <t>Grudziadz, Wybickiego 38</t>
  </si>
  <si>
    <t>Mokre 122,            86-302 Mokre</t>
  </si>
  <si>
    <t>876-23-71-302</t>
  </si>
  <si>
    <t>nauka dzieci i młodzieży w zakresie szkoły podstawowej, oddziału przedszkolnego i gimnazjum</t>
  </si>
  <si>
    <t>NIE</t>
  </si>
  <si>
    <t>nie</t>
  </si>
  <si>
    <t>tak</t>
  </si>
  <si>
    <t xml:space="preserve">Komputer PC z systemem operacyjnym </t>
  </si>
  <si>
    <t>Niszczarka FELLOWES 79CI DIN4</t>
  </si>
  <si>
    <t xml:space="preserve">Drukarka HP LASERJET </t>
  </si>
  <si>
    <t>Nie</t>
  </si>
  <si>
    <t>876-23-96-621</t>
  </si>
  <si>
    <t>4. Przedszkole Mały Rudnik</t>
  </si>
  <si>
    <t>Szkoła Podstawowa Dusocin</t>
  </si>
  <si>
    <t>Dusocin 9,             86-302 Dusocin</t>
  </si>
  <si>
    <t>876-21-12-859</t>
  </si>
  <si>
    <t>Szkoła podstawowa</t>
  </si>
  <si>
    <t>5.  Szkoła Podstawowa Dusocin</t>
  </si>
  <si>
    <t>Niszczarka</t>
  </si>
  <si>
    <t>Radioodtwarzacz PHIIPS</t>
  </si>
  <si>
    <t>Szkoła Podstawowa Nowa Wieś</t>
  </si>
  <si>
    <t>ul. Grudziądzka 43, 86-302 Nowa Wieś</t>
  </si>
  <si>
    <t>876-21-12-776</t>
  </si>
  <si>
    <t>001211584</t>
  </si>
  <si>
    <t>001212572</t>
  </si>
  <si>
    <t xml:space="preserve"> 8520Z</t>
  </si>
  <si>
    <t>6.  Szkoła Podstawowa Nowa Wieś</t>
  </si>
  <si>
    <t>Mikrofon bezprzewodowy - vocal set</t>
  </si>
  <si>
    <t>Szkoła Podstawowa Sosnówka</t>
  </si>
  <si>
    <t>876-21-12-701</t>
  </si>
  <si>
    <t>001212514</t>
  </si>
  <si>
    <t>7.  Szkoła Podstawowa Sosnówka</t>
  </si>
  <si>
    <t>Notebook LENOVO G 585</t>
  </si>
  <si>
    <t>Piaski 10 A,            86-302 Piaski</t>
  </si>
  <si>
    <t>876-23-71-644</t>
  </si>
  <si>
    <t>Działalność edukacyjna</t>
  </si>
  <si>
    <t>brak</t>
  </si>
  <si>
    <t>876-23-71-360</t>
  </si>
  <si>
    <t>Tabela nr 2 - Wykaz budynków i budowli w Gminie Grudziądz c.d.</t>
  </si>
  <si>
    <t>Niszczarka FELLOWES</t>
  </si>
  <si>
    <t>Komputer + monitor</t>
  </si>
  <si>
    <t>System monitoringu -  kamery na zewnątrz</t>
  </si>
  <si>
    <t>876-23-71-822</t>
  </si>
  <si>
    <t>Notebook DELL</t>
  </si>
  <si>
    <t xml:space="preserve">Niszczarka </t>
  </si>
  <si>
    <t xml:space="preserve">Keyboard instrument klawiszowy </t>
  </si>
  <si>
    <t>budynek łacznik</t>
  </si>
  <si>
    <t>budynek mieszkalny</t>
  </si>
  <si>
    <t>Budynek szkoły Wałdowo Szlacheckie</t>
  </si>
  <si>
    <t>Budynek szkoły Mokre</t>
  </si>
  <si>
    <t>Budynek szkoły Nowa Wieś</t>
  </si>
  <si>
    <t>Budynek szkoły Sosnówka</t>
  </si>
  <si>
    <t>Budynek szkoły Dusocin pawilon</t>
  </si>
  <si>
    <t>Budynek kotłowni Sosnówka</t>
  </si>
  <si>
    <t>Budynek kotłowni Piaski</t>
  </si>
  <si>
    <t>przeciwpożarowe/ zgodnie z przepisami  przeciwkradzieżowe/ pracownia komputerowa I piętro świetlica (komputery) okna i drzwi okratowane, drzwi wejściowe powójne zamek patentowy,alarm dźwiekowy w całym budynku</t>
  </si>
  <si>
    <t>przeciwpożarowe / zgodna z przepisami     przeciwkradzieżowe/ sekretariat, pracownia komputerowaI piętro okratowane drzwi okna,sygnalizacja dźwiękowa  drzwi wejściowe podwójne, zamek góra i dół patentowy, urządzenie alarmowe (świetlne)sekretariat, pracownia komputerowa</t>
  </si>
  <si>
    <t>Budynek gospodarczy Mokre</t>
  </si>
  <si>
    <t>Ogrodzenie szkoły Dusocin</t>
  </si>
  <si>
    <t>Boisko szkolne SP Piaski</t>
  </si>
  <si>
    <t>Hala sportowa Mokre</t>
  </si>
  <si>
    <t>Mały Rudnik, 86-300 Grudziądz</t>
  </si>
  <si>
    <t>cegła pełna</t>
  </si>
  <si>
    <t>D.M.S</t>
  </si>
  <si>
    <t>konstrukcja drewniana pokryta blachodachówką</t>
  </si>
  <si>
    <t>bardzo dobry</t>
  </si>
  <si>
    <t>dobry</t>
  </si>
  <si>
    <t>częściowo do wymiany</t>
  </si>
  <si>
    <t>nie dotyczy</t>
  </si>
  <si>
    <t>dobra</t>
  </si>
  <si>
    <t>częściowo tak</t>
  </si>
  <si>
    <t>Ściany zewnętrzne-murowane gr.38 cm z bloczków żużlowo betonowych na zaprawę cementowo-wap.Ściany wewnętrzne-gr.24 cm, ścianki działowe gr. 12 cm</t>
  </si>
  <si>
    <t>Papa na lepiku,papa termozgrzewalna na części S.P.</t>
  </si>
  <si>
    <t>Dobry</t>
  </si>
  <si>
    <t>Bardzo dobry</t>
  </si>
  <si>
    <t>Nie dotyczy</t>
  </si>
  <si>
    <t>bardzo dobra</t>
  </si>
  <si>
    <t>Segment parterowy</t>
  </si>
  <si>
    <t>Ściany i fundamenty betonowe i żelbetowe. Mury konstrukcyjne z cegły kratóki pełnej. Ściany warstwowe.Wypełnienie konstrukcji ściany murowane z gazobetonu</t>
  </si>
  <si>
    <t>Stropy DZ-3 oraz wylewkiżelbetowe</t>
  </si>
  <si>
    <t>Dach płaski- ścianki kolankowe, płyty korytkowe, szlichta betonowa pokryta papą bitumiczną zgrzewaną</t>
  </si>
  <si>
    <t>cegła pełna, cegła kratówka i pustaki żużlobetonowe alfa</t>
  </si>
  <si>
    <t>typu DZ-3 wylewki żelbetowe</t>
  </si>
  <si>
    <t>dach  płaski -ścianki kolankowe, płyty żelbetowe korywkowe, pokrycie: papa asfaltowabitumiczna, papa termozgrzewalna</t>
  </si>
  <si>
    <t>pokrycie dachu do remontu</t>
  </si>
  <si>
    <t>dwukondygnacyjny</t>
  </si>
  <si>
    <t>cegła dziurawka,</t>
  </si>
  <si>
    <t>typu DZ oraz żerański z wylewkami żelbetonowymi</t>
  </si>
  <si>
    <t>płaski na ściankach kolankowych z izolacjamicieplnymi, płytami korytowymi, szlichtą i pokryciem papowym</t>
  </si>
  <si>
    <t xml:space="preserve">dobry </t>
  </si>
  <si>
    <t>Strop żerański wzmacniany z wylewkami żelbetowymi8</t>
  </si>
  <si>
    <t>cegła pełna i kratówka</t>
  </si>
  <si>
    <t>płyty Żerańskie</t>
  </si>
  <si>
    <t>Ściany  betonowe i żelbetowe. Mury konstrukcyjne z cegły kratóki pełnej. Ściany warstwowe.Wypełnienie konstrukcji ściany murowane z gazobetonu</t>
  </si>
  <si>
    <t>Stropy DZ-3 oraz wylewkiżelbetow</t>
  </si>
  <si>
    <t>Ściany fundamentowe-murowane z cegły pełnej,betonowe,żelbetowe.Ściany zewnętrzne-murowane z cegły ceramicznej,kratówki,ściany warstwowe,gazobeton.Ściany wewnętrzne-murowane z cegły ceramicznej,wapienno-piaskowej,kratówki</t>
  </si>
  <si>
    <t>Stropy drewniane</t>
  </si>
  <si>
    <t>Więźba dachowa-drewniana                           Pokrycie dachowe-blachodachówka</t>
  </si>
  <si>
    <t>Tak</t>
  </si>
  <si>
    <t>częściowo</t>
  </si>
  <si>
    <t>Tabela nr 5</t>
  </si>
  <si>
    <t xml:space="preserve">przeciwpożarowe / zgodna z przepisami; przeciwkradzieżowe /pracownia komputerowa w piwnicy; okratowane okna i drzwi; drzwi wejściowe podwójne; zamek patentowy , gasnica - 6 szt.         </t>
  </si>
  <si>
    <t>nie posiada</t>
  </si>
  <si>
    <t>Gaśnice ABC - 4 szt. .</t>
  </si>
  <si>
    <t>Ściany fundamentowe-murowane z cegły pełnej,betonowe,żelbetowe.Ściany zewnętrzne-murowane z cegły ceramicznej,kratówki,ściany z bloczków betonu komórkowego.Ściany wewnętrzne -murowane z cegły ceramicznej,bloczki z betonu komórkowego.</t>
  </si>
  <si>
    <t>Srtropodach wentylowany z płyty stropowej żelbetowej z wymurowany mi ściankami ażurowanymi na których zamontowano płyty korytkowe z ułożoną szlichtą betonową</t>
  </si>
  <si>
    <t xml:space="preserve">Papa na lepiku,papa termozgrzewalna </t>
  </si>
  <si>
    <t>Fundamenty żelbetowe cegła</t>
  </si>
  <si>
    <t>stropy DZ-3 oraz</t>
  </si>
  <si>
    <t>Dach płaski wzmacniany</t>
  </si>
  <si>
    <t>cegła pełna kratówka</t>
  </si>
  <si>
    <t xml:space="preserve">sciany betonowe </t>
  </si>
  <si>
    <t>Stropy DZ - 3</t>
  </si>
  <si>
    <t>dach płaski</t>
  </si>
  <si>
    <t>Fundamet Żelbetowy</t>
  </si>
  <si>
    <t>ściany fundamentowane z cegły</t>
  </si>
  <si>
    <t>stropy drewniane</t>
  </si>
  <si>
    <t>dachówka ceramiczna</t>
  </si>
  <si>
    <t>toalety do remontu  sierpień 2017</t>
  </si>
  <si>
    <t>butla propan - butan - bardzo dobry</t>
  </si>
  <si>
    <t>ok. 0,36 ha</t>
  </si>
  <si>
    <t>131,19 m²</t>
  </si>
  <si>
    <t>1 kondygnacja z piwnicą użytkową</t>
  </si>
  <si>
    <t>Naturalny ciek wodny(potok)oddalony 100 m od budynku</t>
  </si>
  <si>
    <t>rzeka Młynówka 500m</t>
  </si>
  <si>
    <t>Naturalny ciek wodny oddalony około 150 m od budynku</t>
  </si>
  <si>
    <t>rzeka osa niecały kilometr</t>
  </si>
  <si>
    <t>Staw 200 m</t>
  </si>
  <si>
    <t>staw 200 m                       rzeka Wisła 700 m</t>
  </si>
  <si>
    <t>staw 250 m</t>
  </si>
  <si>
    <t>Naruralny ciek wodny9Potok) oddalony 100 m od budynku</t>
  </si>
  <si>
    <t>staw 250 M</t>
  </si>
  <si>
    <t>rzeka Osa niecały kilometr</t>
  </si>
  <si>
    <t>rzeka Osa- niecały kilometr</t>
  </si>
  <si>
    <t>rzeka Osa - niecały kilometr</t>
  </si>
  <si>
    <t>komputer lenowo M55p8804 z klawiaturą i myszą</t>
  </si>
  <si>
    <t>DWIE KOLUMNY ALTO TX 12</t>
  </si>
  <si>
    <t>MIKSER ALTOZMX862 ZEPHYR</t>
  </si>
  <si>
    <t>MIKROFON PROPIDE</t>
  </si>
  <si>
    <t>MIKROFON NOVOX</t>
  </si>
  <si>
    <t>pianino cyfrowe CASIO</t>
  </si>
  <si>
    <t>System monitoringu -  kamery wewnątrz</t>
  </si>
  <si>
    <t>Kolumna aktywna + głośniki</t>
  </si>
  <si>
    <t>Komputer TERRA 4GB/SSD</t>
  </si>
  <si>
    <t>Monitor LCD AOC 18,5"</t>
  </si>
  <si>
    <t>Elementy mające wpływ na ocenę ryzyka</t>
  </si>
  <si>
    <t>plac zabaw, szatnia, stołówka</t>
  </si>
  <si>
    <t>8510Z</t>
  </si>
  <si>
    <t>przedszkole</t>
  </si>
  <si>
    <t>2. Przedszkole Mały Rudnik</t>
  </si>
  <si>
    <t>Gminne  Przedszkole w Małym Rudniku</t>
  </si>
  <si>
    <t>plac zabaw, szatnia</t>
  </si>
  <si>
    <t>8520Z</t>
  </si>
  <si>
    <t>Edukacja</t>
  </si>
  <si>
    <t>szatnia, stołówka</t>
  </si>
  <si>
    <t>lokal mieszkalny</t>
  </si>
  <si>
    <t>wykup 2016 r.</t>
  </si>
  <si>
    <t>G-dz, ul. Głowackiego9/49</t>
  </si>
  <si>
    <t>Defibrylator z elektrodami</t>
  </si>
  <si>
    <t>Forti Gate -92 D Hardware</t>
  </si>
  <si>
    <t>Kserokopiarka Ricoh MP 4000</t>
  </si>
  <si>
    <t>centrala telefoniczna</t>
  </si>
  <si>
    <t>-</t>
  </si>
  <si>
    <t>TAK</t>
  </si>
  <si>
    <t>wodomistrz. - stodoła</t>
  </si>
  <si>
    <t>wodomistrz. - mieszkalny</t>
  </si>
  <si>
    <t>Mały Rudnik</t>
  </si>
  <si>
    <t>Liczba uczniów</t>
  </si>
  <si>
    <t>Strop- DZ, kryty papą</t>
  </si>
  <si>
    <t>Mokre 115</t>
  </si>
  <si>
    <t>ośrodek opieki zdrowotnej</t>
  </si>
  <si>
    <t>ośrodek opieki zdrowotnej + 2 mieszkania</t>
  </si>
  <si>
    <t>Piaski 19</t>
  </si>
  <si>
    <t>Mały Rudnik 51</t>
  </si>
  <si>
    <t>30 m²</t>
  </si>
  <si>
    <t>430,20 m²</t>
  </si>
  <si>
    <t>35 m²</t>
  </si>
  <si>
    <t>173,7 m²</t>
  </si>
  <si>
    <t>261 m²</t>
  </si>
  <si>
    <t>210,4 m²</t>
  </si>
  <si>
    <t>108 m²</t>
  </si>
  <si>
    <t>150 m²</t>
  </si>
  <si>
    <t>90 m²</t>
  </si>
  <si>
    <t>32 m²</t>
  </si>
  <si>
    <t>141,01 m²</t>
  </si>
  <si>
    <t>416,1 m²</t>
  </si>
  <si>
    <t>87,4 m²</t>
  </si>
  <si>
    <t>309 m²</t>
  </si>
  <si>
    <t>134 m²</t>
  </si>
  <si>
    <t xml:space="preserve"> 128,65 m²</t>
  </si>
  <si>
    <t>188,90 m²</t>
  </si>
  <si>
    <t>171,6 m²</t>
  </si>
  <si>
    <t>126 m²</t>
  </si>
  <si>
    <t>255,73 m²</t>
  </si>
  <si>
    <t>295,67 m²</t>
  </si>
  <si>
    <t>40 m²</t>
  </si>
  <si>
    <t>94,29 m²</t>
  </si>
  <si>
    <t>133 m3</t>
  </si>
  <si>
    <t>28 m²</t>
  </si>
  <si>
    <t>181,15 m²</t>
  </si>
  <si>
    <t>265,63 m²</t>
  </si>
  <si>
    <t>175,7 m²</t>
  </si>
  <si>
    <t>Cegła</t>
  </si>
  <si>
    <t>Kryty Eternitem</t>
  </si>
  <si>
    <t>Cegłą</t>
  </si>
  <si>
    <t>Drewno</t>
  </si>
  <si>
    <t>Kryty Papą</t>
  </si>
  <si>
    <t>Stropodach</t>
  </si>
  <si>
    <t>Kryty Karpiówką</t>
  </si>
  <si>
    <t>Dachówka Ceramiczna</t>
  </si>
  <si>
    <t>Cegła Pełna</t>
  </si>
  <si>
    <t>Cegła Czerwona Pełna</t>
  </si>
  <si>
    <t>ściany murowane z cegły ceramicznej</t>
  </si>
  <si>
    <t xml:space="preserve"> ściany murowane z cegły ceramicznej</t>
  </si>
  <si>
    <t>obiekt wykonany w technologii tradycyjnej</t>
  </si>
  <si>
    <t>Konstrukcja Drewniana i Dach Pokryty Blacho-dachówką</t>
  </si>
  <si>
    <t>Mokre 114</t>
  </si>
  <si>
    <t>Wałdowo Szl. 47</t>
  </si>
  <si>
    <t>Węgrowo 63</t>
  </si>
  <si>
    <t>Stary Folwark 4B</t>
  </si>
  <si>
    <t>Kobylanka 10</t>
  </si>
  <si>
    <t>Gogolin 4</t>
  </si>
  <si>
    <t>blachodachówka</t>
  </si>
  <si>
    <t>Dach w kiształcie łuku z blachy</t>
  </si>
  <si>
    <t>żelbeton</t>
  </si>
  <si>
    <t>WD WD40eFRTX 4TB WD Red 64 MN- dysk twardy</t>
  </si>
  <si>
    <t>Synology RS 2416 RP+ dysk twardy</t>
  </si>
  <si>
    <t>notebook Asus</t>
  </si>
  <si>
    <t>drewniany kryty eternitem</t>
  </si>
  <si>
    <t xml:space="preserve">dach dwuspadowy konstrukcja drewniana w stanie dobrym </t>
  </si>
  <si>
    <t>stan dobry</t>
  </si>
  <si>
    <t xml:space="preserve">częściowo drewniana </t>
  </si>
  <si>
    <t>stam dobry</t>
  </si>
  <si>
    <t>dostateczna</t>
  </si>
  <si>
    <t>drewniana stan zadowalający</t>
  </si>
  <si>
    <t>sprawna</t>
  </si>
  <si>
    <t>remizo - świetlica</t>
  </si>
  <si>
    <t xml:space="preserve">sprawna </t>
  </si>
  <si>
    <t>dobre</t>
  </si>
  <si>
    <t xml:space="preserve">nie </t>
  </si>
  <si>
    <t>remiza</t>
  </si>
  <si>
    <t>cegła</t>
  </si>
  <si>
    <t>stropodach żelbetowy</t>
  </si>
  <si>
    <t>kryty papą</t>
  </si>
  <si>
    <t>badzo dobra</t>
  </si>
  <si>
    <t>garaż</t>
  </si>
  <si>
    <t>płyta żelbetowa</t>
  </si>
  <si>
    <t>żelbet</t>
  </si>
  <si>
    <t>papa</t>
  </si>
  <si>
    <t>cegła pełna /pustak ceramiczny</t>
  </si>
  <si>
    <t>styropapa</t>
  </si>
  <si>
    <t>bardzo dobrz</t>
  </si>
  <si>
    <t>Świerkocin 38</t>
  </si>
  <si>
    <t>Pustak żużlowy</t>
  </si>
  <si>
    <t>brewniany</t>
  </si>
  <si>
    <t>cześciowo</t>
  </si>
  <si>
    <t xml:space="preserve"> brak</t>
  </si>
  <si>
    <t>Zakurzewo 15</t>
  </si>
  <si>
    <t xml:space="preserve">Zakurzewo </t>
  </si>
  <si>
    <t>St. Folwark 24</t>
  </si>
  <si>
    <t>W. Wełcz 22</t>
  </si>
  <si>
    <t xml:space="preserve">Mokre </t>
  </si>
  <si>
    <t>stropodach</t>
  </si>
  <si>
    <t>drewniany</t>
  </si>
  <si>
    <t xml:space="preserve">kryty papą </t>
  </si>
  <si>
    <t>eternit</t>
  </si>
  <si>
    <t>żelbetowy</t>
  </si>
  <si>
    <t xml:space="preserve">stropodach kryty papa </t>
  </si>
  <si>
    <t>OSP+ lokale mieszkalne</t>
  </si>
  <si>
    <t>412,92 m2</t>
  </si>
  <si>
    <t>drewniane</t>
  </si>
  <si>
    <t xml:space="preserve">świetlica + mieszkanie </t>
  </si>
  <si>
    <t>ściany drewniane konstrukcja szkieletowa</t>
  </si>
  <si>
    <t>gont</t>
  </si>
  <si>
    <t xml:space="preserve">Węgrowo </t>
  </si>
  <si>
    <t>gazobeton</t>
  </si>
  <si>
    <t>gont bitumiczny</t>
  </si>
  <si>
    <t xml:space="preserve">dschówka ceramiczna </t>
  </si>
  <si>
    <t>2+ poddasze nie urzytkowe</t>
  </si>
  <si>
    <t>porotherm</t>
  </si>
  <si>
    <t>częsciowo</t>
  </si>
  <si>
    <t>dachówka Ceramiczna</t>
  </si>
  <si>
    <t>działalość edukacyjna</t>
  </si>
  <si>
    <t>drewnisne</t>
  </si>
  <si>
    <t>ściany z porothermu</t>
  </si>
  <si>
    <t>konstrukcja szkieletowa</t>
  </si>
  <si>
    <t>drewno</t>
  </si>
  <si>
    <t>zewnętrzna winda dla niepełnosprawnych 40 996,89</t>
  </si>
  <si>
    <t>871118626</t>
  </si>
  <si>
    <t>bardzo dobre</t>
  </si>
  <si>
    <t>publiczna szkoła podstawowa</t>
  </si>
  <si>
    <t>przeciwpożarowe zgodne z pprzepisami</t>
  </si>
  <si>
    <t xml:space="preserve"> urządzenie wielofunkcyjne BROTHER DCP-1622WE</t>
  </si>
  <si>
    <t>Komputery DELL poleasingowe</t>
  </si>
  <si>
    <t>Budynek szkoły Sztynwag</t>
  </si>
  <si>
    <t>hala sportowa  w Sztynwagu</t>
  </si>
  <si>
    <t>Piaski 10, 86-300 Grudziądz</t>
  </si>
  <si>
    <t>Wałdowo Szlachceckie 57, 86-300 Grudziądz</t>
  </si>
  <si>
    <t>Mokre 122 , 86-300 Grudziądz</t>
  </si>
  <si>
    <t>ul. Grudziądzka 43 86-302 Nowa Wieś</t>
  </si>
  <si>
    <t>Sosnówka 3, 86-300 Grudziądz</t>
  </si>
  <si>
    <t>Dusocin 8, 86-300 Grudziądz</t>
  </si>
  <si>
    <t>Mokre 122, 86-300 Grudziądz</t>
  </si>
  <si>
    <t>Wałdowo Szlacheckie 57, 86-300 Grudziądz</t>
  </si>
  <si>
    <t>Sztynwag 46, 86-302 Grudziądz</t>
  </si>
  <si>
    <t>001212537</t>
  </si>
  <si>
    <t>8020Z</t>
  </si>
  <si>
    <t>3.  Szkoła Podstawowa Mokre</t>
  </si>
  <si>
    <t>Laptop ACER Travel Mate P249 Intel Pent</t>
  </si>
  <si>
    <t>Laptop ACER Travel Mate  B 117 Intel Celer</t>
  </si>
  <si>
    <t>Szkoła Podstawowa Mokre</t>
  </si>
  <si>
    <t>Urządzenie Brother</t>
  </si>
  <si>
    <t>Faks Panasonic</t>
  </si>
  <si>
    <t>Notebook HP</t>
  </si>
  <si>
    <t>Notebook Lenowo</t>
  </si>
  <si>
    <t>Monitoring szkoły na zewnątrz budynku</t>
  </si>
  <si>
    <t>3.Szkoła Podstawowa Dusocin</t>
  </si>
  <si>
    <t>Szkoła Podstawowa Dusocin 9, 86-302 Dusocin</t>
  </si>
  <si>
    <t>gaśnice, kraty na oknach i drzwiach w pracowni komputerowej, monitoring całodobowy</t>
  </si>
  <si>
    <t xml:space="preserve">Laptop </t>
  </si>
  <si>
    <t>Waga ze wzrostomierzem</t>
  </si>
  <si>
    <t xml:space="preserve">Komputer Lenovo ThinkCentre M82SFF </t>
  </si>
  <si>
    <t>Urządzenie wielofunkcyjne HP LJPro M26NW</t>
  </si>
  <si>
    <t>Zestaw tablicy interaktywnej</t>
  </si>
  <si>
    <t>Szkoła Podstawowa Piaski</t>
  </si>
  <si>
    <t>001212543</t>
  </si>
  <si>
    <t>8. Szkoła Podstawowa Piaski</t>
  </si>
  <si>
    <t>Notebook 15,6" Lenovo (Laptop)</t>
  </si>
  <si>
    <t>Notebook 15,6" HP (Laptop)</t>
  </si>
  <si>
    <t>monitoring zewnętrzny</t>
  </si>
  <si>
    <t>Szkoła Podstawowa  Piaski</t>
  </si>
  <si>
    <t>Szkoła Podstawowa Wałdowo Szlacheckie</t>
  </si>
  <si>
    <t>9. Szkoła Podstawowa Wałdowo Szlacheckie</t>
  </si>
  <si>
    <t>001212589</t>
  </si>
  <si>
    <t>Zestaw komputerowy</t>
  </si>
  <si>
    <t xml:space="preserve">gaśnica </t>
  </si>
  <si>
    <t>Szkoła Podstawowa w Sztynwagu</t>
  </si>
  <si>
    <t>10. Szkoła Podstawowa w Sztynwagu</t>
  </si>
  <si>
    <t>Sztynwag 46  86-302 Sztynwag</t>
  </si>
  <si>
    <t>001212566</t>
  </si>
  <si>
    <t>Laptop DELL</t>
  </si>
  <si>
    <t>Komputer Intel Core</t>
  </si>
  <si>
    <t>Komputer</t>
  </si>
  <si>
    <t>Monitor</t>
  </si>
  <si>
    <t>1</t>
  </si>
  <si>
    <t>Niszczarka Fellowes</t>
  </si>
  <si>
    <t xml:space="preserve">świetlica+  mieszkanie </t>
  </si>
  <si>
    <t xml:space="preserve">przeciwpożarowe/ zgodnie z przepisami  przeciwkradzieżowe/ pracownia komputerowa I piętro świetlica (komputery) okna i drzwi okratowane, drzwi wejściowe powójne zamek patentowy,alarm dźwiekowy w całym budynku / gaśnice proszkowe 10 szt, pianowa 1 szt, hydranty 2 szt, system monitoringu zewnętrzego i wewnętrznego, system alarmowy, kraty w oknach w sekretariacie </t>
  </si>
  <si>
    <t>przeciwpożarowe/ zgodnie z przepisami  przeciwkradzieżowe/ pracownia komputerowa, parter,okna i drzwi okratowane podwójne drzwi, zamki patentowe/ gaśnice, hydranty, kraty w oknach</t>
  </si>
  <si>
    <t>przeciwpożarowe/ zgodnie z przepisami  przeciwkradzieżowe/ 1 pracownia parter,  2 na piętrze;drzwi i okna okratowane, podwójne metalowe drzwi;zamki patentowe / gasnice ABC 2 szt, zabezpieczenia kraty w oknach 2 klasy</t>
  </si>
  <si>
    <t>przeciwpożarowe / zgodna z przepisami     przeciwkradzieżowe/ pracownia komputerowa oraz sekratariat kraty w oknach, przeciwpożarowe: gaśnice  7 proszkowych, 1 śniegowa, przeciwkradzieżowe: kraty na oknach,</t>
  </si>
  <si>
    <t>Gmina Grudziądz</t>
  </si>
  <si>
    <t>1. Gmina Grudziądz</t>
  </si>
  <si>
    <t>8899Z</t>
  </si>
  <si>
    <t>8411Z</t>
  </si>
  <si>
    <t>2018 r.</t>
  </si>
  <si>
    <t>Biały Bór, dz. 507/1</t>
  </si>
  <si>
    <t>szkielet kanadyjski</t>
  </si>
  <si>
    <t>Konstrukcja krokwiowo-płatwiowa, dach pokryty blachodachówką</t>
  </si>
  <si>
    <t>budynek rekreacyjny</t>
  </si>
  <si>
    <t xml:space="preserve">budynek rekreacyjny z zapleczem sojalnym </t>
  </si>
  <si>
    <t>Wałdowo Szlacheckie, dz. 87/6</t>
  </si>
  <si>
    <t>bloczki wapienno-piaskowe</t>
  </si>
  <si>
    <t>sufit podwieszany</t>
  </si>
  <si>
    <t>konstrukcja drewniana i Dach Pokryty Blacho-dachówką</t>
  </si>
  <si>
    <t>badzo dobry</t>
  </si>
  <si>
    <t xml:space="preserve">komputer + monitor </t>
  </si>
  <si>
    <t xml:space="preserve">kserokopiarka </t>
  </si>
  <si>
    <t xml:space="preserve">Notebook </t>
  </si>
  <si>
    <t xml:space="preserve"> Gaśnice ABC 4 szt.; hydranty - 2 szt.; </t>
  </si>
  <si>
    <t xml:space="preserve">     TAK </t>
  </si>
  <si>
    <t xml:space="preserve">       NIE</t>
  </si>
  <si>
    <t>Wałdowo Szlacheckie 57, 86-302 Grudziądz</t>
  </si>
  <si>
    <t>przeciwpożarowe/ zgodnie z przepisami  przeciwkradzieżowe ;drzwi wejściowe powójne zamek patentowy,alarm dźwiekowy w całym budynku  system monitoringu  wewnetrznego  i zewnętrzego   oraz monitoring + patrol interwencyjny przez firmę  zewnetrzną</t>
  </si>
  <si>
    <t>Pustak SILKA  E-24</t>
  </si>
  <si>
    <t>Płyty kanałowe sprężone</t>
  </si>
  <si>
    <t>płyty korytkowe, płyty kanałowe  podwójna papa termozgrzewalna</t>
  </si>
  <si>
    <t>Sprzęt nagłaśniający</t>
  </si>
  <si>
    <t>komputer stacjonarny PRIE</t>
  </si>
  <si>
    <t>Klimatyzator CH-S12FF z instalacją chłodniczą</t>
  </si>
  <si>
    <t>Monitoring na zewnątrz budynku MSJ-HBR-6408 5MP</t>
  </si>
  <si>
    <t>Czytnik kodów kreskowych</t>
  </si>
  <si>
    <t>Urządzenie wielofunkcyjne EPSON</t>
  </si>
  <si>
    <t>głośnik przenośny JBL XTREME BLACK</t>
  </si>
  <si>
    <t>ROBOTY EDUKACYJNE</t>
  </si>
  <si>
    <t>przenośny komputer dla ucznia z oprogramowaniem</t>
  </si>
  <si>
    <t>przenośny komputer dla nauczyciela z oprogramowaniem</t>
  </si>
  <si>
    <t>Komputer Lenovo 8 szt.</t>
  </si>
  <si>
    <t>Komputer Lenovo 1 szt.</t>
  </si>
  <si>
    <t>Tablet OVERMAX 8 szt.</t>
  </si>
  <si>
    <t>Komputer Lenovo 2 szt.</t>
  </si>
  <si>
    <t>komputer Dell R900</t>
  </si>
  <si>
    <t>Robot edukacyjny z pisakami</t>
  </si>
  <si>
    <t>Urządzenie wielofunkcyjne Epson</t>
  </si>
  <si>
    <t xml:space="preserve">Radiootwarzacz przenośny </t>
  </si>
  <si>
    <t>Tablica interaktywna</t>
  </si>
  <si>
    <t>4. Szkoła Podstawowa Wałdowo Szlacheckie</t>
  </si>
  <si>
    <t>5. Szkoła Podstawowa Nowa Wieś</t>
  </si>
  <si>
    <t>Szkoła Podstawowa im. Marii Konopnickiej w Nowej Wsi                ul. Grudziadzka 43  86-302 Nowa Wieś</t>
  </si>
  <si>
    <t>kraty w oknach i drzwiach - gabinet dyrektora, sekretariat, sala komputerowa, gaśnice, system alarmowy</t>
  </si>
  <si>
    <t>radioodtwarzacz</t>
  </si>
  <si>
    <t>Cyfrowe urządzenie zapisujące obraz</t>
  </si>
  <si>
    <t>tablet (7 sztuk)</t>
  </si>
  <si>
    <t>Robot edukacyjny z pisakami 4 szt</t>
  </si>
  <si>
    <t>Przenośny komputer wraz z oprogramowaniem (10 szt)</t>
  </si>
  <si>
    <t>Robot edukacyjny z oprogramowaniem 3 szt</t>
  </si>
  <si>
    <t>Rzutnik multimedialny</t>
  </si>
  <si>
    <t>Przenośny komputer dla ucznia wraz z oprgramowaniem (2 kpl.)</t>
  </si>
  <si>
    <t>6. Szkoła Podstawowa w Sosnówce</t>
  </si>
  <si>
    <t>przeciwpożarowe: gaśnice 7 sztuk proszkowych , 1 sztuka śniegowa                              przeciwkradzieżowe: kraty na oknach</t>
  </si>
  <si>
    <t>Sieciowe urządzenie wielofunkcyjne</t>
  </si>
  <si>
    <t>Projektor BenQMS506    3 szt.</t>
  </si>
  <si>
    <t>Przenośny komputer z oprogramowaniem   7 szt.</t>
  </si>
  <si>
    <t>Komputer wraz z monitorem i oprogramowaniem</t>
  </si>
  <si>
    <t>Drukarka Brother</t>
  </si>
  <si>
    <t xml:space="preserve">Przenośny komputer dla ucznia z oprogramowaniem (6 szt.) </t>
  </si>
  <si>
    <t>7. Szkoła Podstawowa w Sztynwagu</t>
  </si>
  <si>
    <t>gaśnice, hydranty, kraty na oknach</t>
  </si>
  <si>
    <t xml:space="preserve">Tabela nr 3 - Wykaz sprzętu elektronicznego w Gminie Grudziądz </t>
  </si>
  <si>
    <t>W tym namioty</t>
  </si>
  <si>
    <t>budynek WOZ, 2018 - Montaż instalacji fotowoltaicznej - 17 097,00 zł</t>
  </si>
  <si>
    <t>budynek WOZ, Montaż instalacji fotowoltaicznej - 28 791,84 zł</t>
  </si>
  <si>
    <t>Remiza OSP  - 2018/2019 - termomodernizacja 432 910,02 zł</t>
  </si>
  <si>
    <t>budynek SPWęgrowo  + Nadbudowa segmentu (1 kondygnacja, 2 sale lekcyjne) 70,13 m2 - 436.400,00 zł -2018</t>
  </si>
  <si>
    <t xml:space="preserve">WYKAZ LOKALIZACJI, W KTÓRYCH PROWADZONA JEST DZIAŁALNOŚĆ ORAZ LOKALIZACJI, GDZIE ZNAJDUJE SIĘ MIENIE NALEŻĄCE DO JEDNOSTEK GMINY </t>
  </si>
  <si>
    <t>Budynek edukacyjny SP Wałdowo Szlacheckie</t>
  </si>
  <si>
    <t>czy budynek jest użytkowany?</t>
  </si>
  <si>
    <t>1. Gmina Gminy</t>
  </si>
  <si>
    <t>razem</t>
  </si>
  <si>
    <t>świetlica Swojska Chata (w tym solary 15 000zł)</t>
  </si>
  <si>
    <t>wartość odtworzeniowa 2020</t>
  </si>
  <si>
    <t>Tabela nr 4 - Wykaz pojazdów w Gminie Grudziądz</t>
  </si>
  <si>
    <t>Dane pojazdów</t>
  </si>
  <si>
    <t>Marka</t>
  </si>
  <si>
    <t>Ubezpieczony</t>
  </si>
  <si>
    <t>Typ, model</t>
  </si>
  <si>
    <t>Nr podw./ nadw.</t>
  </si>
  <si>
    <t>Nr rej.</t>
  </si>
  <si>
    <t>Rodzaj         (osobowy/ ciężarowy/ specjalny)</t>
  </si>
  <si>
    <t>Poj.</t>
  </si>
  <si>
    <t>Rok prod.</t>
  </si>
  <si>
    <t>Data I rejestracji</t>
  </si>
  <si>
    <t>Data ważności badań technicznych</t>
  </si>
  <si>
    <t>Ilość miejsc</t>
  </si>
  <si>
    <t>Ładowność</t>
  </si>
  <si>
    <t>Dopuszczalna masa całkowita</t>
  </si>
  <si>
    <t>wyposażenie dodatkowe z VAT</t>
  </si>
  <si>
    <t>razem suma ubezpieczenia</t>
  </si>
  <si>
    <t>Od</t>
  </si>
  <si>
    <t>Do</t>
  </si>
  <si>
    <t>dacia</t>
  </si>
  <si>
    <t>duster</t>
  </si>
  <si>
    <t>UU1HSDCVE54896380</t>
  </si>
  <si>
    <t>CG85665</t>
  </si>
  <si>
    <t>osobowy</t>
  </si>
  <si>
    <t>29.02.2016</t>
  </si>
  <si>
    <t>Jelcz</t>
  </si>
  <si>
    <t>OO4</t>
  </si>
  <si>
    <t>SUJP325DSK0018684</t>
  </si>
  <si>
    <t>CG10565</t>
  </si>
  <si>
    <t>pożarniczy</t>
  </si>
  <si>
    <t>OO5</t>
  </si>
  <si>
    <t>CG73483</t>
  </si>
  <si>
    <t>005</t>
  </si>
  <si>
    <t>O6832</t>
  </si>
  <si>
    <t>CG53507</t>
  </si>
  <si>
    <t>Żuk</t>
  </si>
  <si>
    <t>A-15</t>
  </si>
  <si>
    <t>293746FSC115B0987</t>
  </si>
  <si>
    <t>CG34170</t>
  </si>
  <si>
    <t xml:space="preserve">Jelcz </t>
  </si>
  <si>
    <t>CG60904</t>
  </si>
  <si>
    <t>Iveco</t>
  </si>
  <si>
    <t>120-16 AWD</t>
  </si>
  <si>
    <t>ZCFAIEG0002042193</t>
  </si>
  <si>
    <t>CG41050</t>
  </si>
  <si>
    <t>pozarniczy</t>
  </si>
  <si>
    <t>FS - Lublin</t>
  </si>
  <si>
    <t>SUL330211TOO113330</t>
  </si>
  <si>
    <t>CG55569</t>
  </si>
  <si>
    <t>VOLKSWAGEN</t>
  </si>
  <si>
    <t>T4</t>
  </si>
  <si>
    <t>WV1ZZZ70ZYX056084</t>
  </si>
  <si>
    <t>CG30292</t>
  </si>
  <si>
    <t xml:space="preserve"> pożarniczy</t>
  </si>
  <si>
    <t>WV1ZZZ70ZYX056198</t>
  </si>
  <si>
    <t>CG27958</t>
  </si>
  <si>
    <t>Daewoo</t>
  </si>
  <si>
    <t>Lublin II 3302</t>
  </si>
  <si>
    <t>SUL330212W0032416</t>
  </si>
  <si>
    <t>CG70161</t>
  </si>
  <si>
    <t>31.12.2021</t>
  </si>
  <si>
    <t>Lublin</t>
  </si>
  <si>
    <t>SUL330422Y0068067</t>
  </si>
  <si>
    <t>CG02699</t>
  </si>
  <si>
    <t>SUJP442CKV0000072</t>
  </si>
  <si>
    <t>CG19160</t>
  </si>
  <si>
    <t>Renault M210</t>
  </si>
  <si>
    <t>M 210</t>
  </si>
  <si>
    <t>VF640ACA000010709</t>
  </si>
  <si>
    <t>CG29793</t>
  </si>
  <si>
    <t>23.09.1998</t>
  </si>
  <si>
    <t xml:space="preserve">Renault </t>
  </si>
  <si>
    <t>Cariva G230GVI</t>
  </si>
  <si>
    <t>VF6BA03A000013188</t>
  </si>
  <si>
    <t>CG80770</t>
  </si>
  <si>
    <t xml:space="preserve">Fiat </t>
  </si>
  <si>
    <t>Ducato</t>
  </si>
  <si>
    <t>ZFA25000001293731</t>
  </si>
  <si>
    <t>CG77001</t>
  </si>
  <si>
    <t xml:space="preserve">ciężarowy </t>
  </si>
  <si>
    <t xml:space="preserve">10.12.2007 </t>
  </si>
  <si>
    <t>Dacia</t>
  </si>
  <si>
    <t>Duster</t>
  </si>
  <si>
    <t>VF1HJD20662461400</t>
  </si>
  <si>
    <t>CG1991A</t>
  </si>
  <si>
    <t>28.12.2018</t>
  </si>
  <si>
    <t>ALSPAW</t>
  </si>
  <si>
    <t>Estrada mobilna</t>
  </si>
  <si>
    <t>SX9EMAS2AKAWK1470</t>
  </si>
  <si>
    <t>CG 4021P</t>
  </si>
  <si>
    <t>Przyczepa specjalna</t>
  </si>
  <si>
    <t>05.04.2019</t>
  </si>
  <si>
    <t>05.04.2022</t>
  </si>
  <si>
    <t>WIDPOL</t>
  </si>
  <si>
    <t>OSP SZYNYCH</t>
  </si>
  <si>
    <t>11B</t>
  </si>
  <si>
    <t>SX911B000E1AW1063</t>
  </si>
  <si>
    <t>CGR51TF</t>
  </si>
  <si>
    <t>przyczepa lekka</t>
  </si>
  <si>
    <t>bezterminowo</t>
  </si>
  <si>
    <t>X</t>
  </si>
  <si>
    <t>OSP RUDA</t>
  </si>
  <si>
    <t>150EW</t>
  </si>
  <si>
    <t>ZCFB61LMXG2646195</t>
  </si>
  <si>
    <t>CGR02292</t>
  </si>
  <si>
    <t>specjalny pożarniczy</t>
  </si>
  <si>
    <t>24.08.2016</t>
  </si>
  <si>
    <t>12.06.2019</t>
  </si>
  <si>
    <t>Tramp Trail</t>
  </si>
  <si>
    <t xml:space="preserve">OSP Wielki Wełcz </t>
  </si>
  <si>
    <t>1300 JH</t>
  </si>
  <si>
    <t>SUB13JH00WH000986</t>
  </si>
  <si>
    <t>przyczepa cięzarowa</t>
  </si>
  <si>
    <t>14.10.1998</t>
  </si>
  <si>
    <t>28.02.2022</t>
  </si>
  <si>
    <t>16.01.2022</t>
  </si>
  <si>
    <t>09.01.2022</t>
  </si>
  <si>
    <t>25.01.2022</t>
  </si>
  <si>
    <t>29.03.2022</t>
  </si>
  <si>
    <t>31.12.2022</t>
  </si>
  <si>
    <t>22.01.2022</t>
  </si>
  <si>
    <t>19.02.2022</t>
  </si>
  <si>
    <t>04.04.2022</t>
  </si>
  <si>
    <t>31.03.2022</t>
  </si>
  <si>
    <t>06.05.2022</t>
  </si>
  <si>
    <t>01.03.2021</t>
  </si>
  <si>
    <t>17.01.2021</t>
  </si>
  <si>
    <t>10.01.2021</t>
  </si>
  <si>
    <t>26.01.2021</t>
  </si>
  <si>
    <t>30.03.2021</t>
  </si>
  <si>
    <t>30.11.2021</t>
  </si>
  <si>
    <t>01.01.2021</t>
  </si>
  <si>
    <t>23.01.2021</t>
  </si>
  <si>
    <t>08.12.2021</t>
  </si>
  <si>
    <t>20.02.2021</t>
  </si>
  <si>
    <t>27.12.2021</t>
  </si>
  <si>
    <t>05.04.2021</t>
  </si>
  <si>
    <t>01.04.2021</t>
  </si>
  <si>
    <t>23.08.2021</t>
  </si>
  <si>
    <t>07.05.2021</t>
  </si>
  <si>
    <t>01.12.2020</t>
  </si>
  <si>
    <t>09.12.2020</t>
  </si>
  <si>
    <t>28.12.2020</t>
  </si>
  <si>
    <t>24.08.2020</t>
  </si>
  <si>
    <t>CGR13398</t>
  </si>
  <si>
    <t>JHMCL75208C201214</t>
  </si>
  <si>
    <t xml:space="preserve">Honda </t>
  </si>
  <si>
    <t>Accord sedan</t>
  </si>
  <si>
    <t>21.01.2021</t>
  </si>
  <si>
    <t>20.01.2022</t>
  </si>
  <si>
    <t>OSP Szynych</t>
  </si>
  <si>
    <t>17.12.2020</t>
  </si>
  <si>
    <t>16.12.2021</t>
  </si>
  <si>
    <t>scania</t>
  </si>
  <si>
    <t>N323P370</t>
  </si>
  <si>
    <t>YS2P4X40002166151</t>
  </si>
  <si>
    <t>specjalny pozarniczy</t>
  </si>
  <si>
    <t>CGR223P</t>
  </si>
  <si>
    <t>Komputer Intel i3-9100F</t>
  </si>
  <si>
    <t>Komputer Intel Core i3-9100F</t>
  </si>
  <si>
    <t>Drukarka HP LJ M404dn</t>
  </si>
  <si>
    <t>Renault</t>
  </si>
  <si>
    <t>Trafic</t>
  </si>
  <si>
    <t>VF1JL000964611804</t>
  </si>
  <si>
    <t>CG 8377A</t>
  </si>
  <si>
    <t>Przewóz osób niepełnosprawnych</t>
  </si>
  <si>
    <t>05.02.2021</t>
  </si>
  <si>
    <t>04.02.2022</t>
  </si>
  <si>
    <t>wartość pojazdu 2020</t>
  </si>
  <si>
    <t>gaśnice abc 6 szt., hydrant wewnętrzny i zewnętrzny</t>
  </si>
  <si>
    <t>klimatyzatora</t>
  </si>
  <si>
    <t>gaśnice, hydranty, czujniki dymu, monitoring</t>
  </si>
  <si>
    <t>Segment szkoły Dusocin + Remont dachu Koszt - 42.455 zł</t>
  </si>
  <si>
    <t xml:space="preserve">edukacja </t>
  </si>
  <si>
    <t>Gaśnice, MONITORING ZEWNĘTRZNY</t>
  </si>
  <si>
    <t>Urządzenie wielofukcyjne EPSON</t>
  </si>
  <si>
    <t>Notebook Lenovo V330-15IKB</t>
  </si>
  <si>
    <t xml:space="preserve">Robot Photon EDU </t>
  </si>
  <si>
    <t xml:space="preserve">Tablet Lenovo </t>
  </si>
  <si>
    <t>przeciwpożarowe zgodne z przepisami, gaśnice</t>
  </si>
  <si>
    <t>iphone XS</t>
  </si>
  <si>
    <t>LG K11 (3 szt.)</t>
  </si>
  <si>
    <t>LG K9 (3 szt.)</t>
  </si>
  <si>
    <t>Samsung Galaxy A6 (15 szt.)</t>
  </si>
  <si>
    <t>NOTEBOOK LENOWO</t>
  </si>
  <si>
    <t>L.P.</t>
  </si>
  <si>
    <t>Nazwa maszyny (urządzenia)</t>
  </si>
  <si>
    <t>Numer seryjny</t>
  </si>
  <si>
    <t>Moc, wydajność, cinienie</t>
  </si>
  <si>
    <t>Producent</t>
  </si>
  <si>
    <t>Suma ubezpieczenia (wartość odtworzeniowa)</t>
  </si>
  <si>
    <t>Miejsce ubezpieczenia (adres)</t>
  </si>
  <si>
    <t>Kocioł C.O.</t>
  </si>
  <si>
    <t>moc 115 KW, ciśnienie maksymalne do 0,1 Mpa</t>
  </si>
  <si>
    <t>Wytwórnia kotłów co mgr inż. Jerzy Tilgner 63-300 Pleszew</t>
  </si>
  <si>
    <t>Szkoła Podstawowa Dusocin, 86-302 Dusocin</t>
  </si>
  <si>
    <t xml:space="preserve"> Szkoła Podstawowa Dusocin</t>
  </si>
  <si>
    <t>przebieg w km kwiecień 2020</t>
  </si>
  <si>
    <t>CG8077A</t>
  </si>
  <si>
    <t>TAK. Ukraina</t>
  </si>
  <si>
    <t xml:space="preserve">Gminne Przedszkole Mały Rudnik </t>
  </si>
  <si>
    <t>przedszkolny Mały Rudnik</t>
  </si>
  <si>
    <t>Gminne Przedszkole w Małym Rudniku</t>
  </si>
  <si>
    <t>VITODENS 200- W</t>
  </si>
  <si>
    <t>60KW</t>
  </si>
  <si>
    <t xml:space="preserve"> B2 HA 45 </t>
  </si>
  <si>
    <t>Viessman</t>
  </si>
  <si>
    <t>CZUJNIK ELEKTRONICZNEGO PRZEPŁYWU</t>
  </si>
  <si>
    <t>Mały Rudnik 33 - budynek przedszkola</t>
  </si>
  <si>
    <t>Budynek szkolny po gminazjum w Sztynwagu + termomodernizacja</t>
  </si>
  <si>
    <t>2003/2013</t>
  </si>
  <si>
    <t>Monitor interaktywny Retumstar IQT 75</t>
  </si>
  <si>
    <t>Przyobiektowa oczyszczalnia ścieków SP Wałdowo Szlacheckie+ zwiekszenie wartosci</t>
  </si>
  <si>
    <t>Instalacja alarmowa</t>
  </si>
  <si>
    <t>Wieża SONY 2 szt.</t>
  </si>
  <si>
    <t>Serwer plików,router/switch 24 portowy Mikrotick</t>
  </si>
  <si>
    <t>Monitor interaktywny Returnstar Iq TOUCH65" ( 2 szt)</t>
  </si>
  <si>
    <t>Laptop Lenowo V310</t>
  </si>
  <si>
    <t>Laptop Lenowo ideapad 320  ( 2 szt)</t>
  </si>
  <si>
    <t>Robot Photon EDU</t>
  </si>
  <si>
    <t>Tablet Lenowo TAB M7 TB</t>
  </si>
  <si>
    <t>Szkoła Podstawowa w Wałdowie Szlacheckim</t>
  </si>
  <si>
    <t>Kocioł co z podajnikiem</t>
  </si>
  <si>
    <t>100KW</t>
  </si>
  <si>
    <t>Zakład Ślusarsko - Kotlarski Bogdan Smagły</t>
  </si>
  <si>
    <t>Wałdowo Szlacheckie 57,86 - 302 Grudziądz</t>
  </si>
  <si>
    <t>Odkurzacz ogrodowy</t>
  </si>
  <si>
    <t>SH56/c</t>
  </si>
  <si>
    <t>STIHL</t>
  </si>
  <si>
    <t>Traktor ogrodowy</t>
  </si>
  <si>
    <t>silnikPB3130ZVS344CC</t>
  </si>
  <si>
    <t>5,8 KW/7,89 km</t>
  </si>
  <si>
    <t>Kosa F555 AUTO c UT 25-2</t>
  </si>
  <si>
    <t>FS55/C/R/RC 2 - MX</t>
  </si>
  <si>
    <t>Maszyna sprzątająca  TASKI SWINGO 450E</t>
  </si>
  <si>
    <t>Seria 0218 TYP CO455.0 NR 7518534030484</t>
  </si>
  <si>
    <t>Gaśnica ABC 4-1 szt, kotłownia gazowa - gaśnica ABC 4 kg proszek 21A113BC - 1szt</t>
  </si>
  <si>
    <t>Piaski 10A, 86-302 Piaski</t>
  </si>
  <si>
    <t>01.08.2017-29.12.2017-docieplenie przestrzeni pomiędzy krokwiami wełną mineralną gr. 18 cm, ułożenie membrany wysokoparoprepuszczalnej, zamocowanie kontrłat drewnianych,pokrycie dachu dachówką ceramiczną karpiówką w koronkęna łatach drewnianych, karpiówka nieglazurowana i nieangobwana, wykonanie obróbek blacharskich, rynien i rur spustowych zblachy ocynkowanej, wykonanie opaski przy obiekcie, żwirowej bez krwężnika, wraz z wyraźnym ukształtowaniem spadku terenu przy opasce, aby skierować wody opadowe w tereny zieleni, wykonanie stopni betonowych zewnętrznych przy wejściu do klatki schodowej, naprawa pęknięć w ścianach</t>
  </si>
  <si>
    <t>remonty</t>
  </si>
  <si>
    <t>Budynek szkoły Piaski - pawilon</t>
  </si>
  <si>
    <t>edukacja dzieci i młodzieży</t>
  </si>
  <si>
    <t>Piaski 10 A 86-302 Piaski</t>
  </si>
  <si>
    <t>Ściany zewnętrzne-murowane gr.38 cm z bloczków na zaprawę cementowo-wapienną. Ściany wewnętrzne-gr.24 cm,ścianki działowe 12 cm</t>
  </si>
  <si>
    <t>Strop-DZ, kryty papą</t>
  </si>
  <si>
    <t>Papa na lepiku, papa termozgrzewalna na części SP</t>
  </si>
  <si>
    <t>naturalny ciek wodny- potok oddalony 100 m od budynku</t>
  </si>
  <si>
    <t>01.08.2017-29.12.2017-docieplenie ścian zewnętrznych w technologii bezspoinowego docieplania ścian, wykonanie tynku cienkowarstwowego oraz malowanie ścian farbą silikonową, docieplenie ościeży otworów okiennych i drzwiowych budynku płytami styropianowymi gr.2 cm, docieplenie stropodachu pełnego od góry- pokrycie dachu papą termozgrzewalną wierzchniego krycia SBS gr.5,2 mm, montaż nawiewników higrosterowanych w górnych ramiakach istniejących okien wszystkich pomieszczeń, montaż rynien, rur spustowych z blachy stalowej powlekanej, montaż nowego zadaszenia wejścia głównego oraz nowych balustrad schodów zewnętrznych ze stali nierdzewnej, wykonanie opaski betonowej lub żwirowej przy budynku, montaż paneli fotowoltaicznych(wartość poniesionych nakładów 1 568 250,00 - kwota obejmuje wszystkie cały budynek szkoły oraz kotlownię)</t>
  </si>
  <si>
    <t>Budynek szkoły Piaski - dom nauczyciela</t>
  </si>
  <si>
    <t>Ściany fundamentowe-murowane z cegły pełnej, betonowe, żelbetowe. Ściany zewnętrzne-murowane z cegły ceramicznej, kratówki, ściany warstwowe,gazobeton.Ściany wewnętrzne-murowane z cegły ceramicnej, wapienno-piaskowej,kratóki</t>
  </si>
  <si>
    <t>Niszczarka  FELLOWES 79ci DIN 4</t>
  </si>
  <si>
    <t>Monitor interaktywny Returnstar IQTouch 65" 4K ( 2 sztuki)</t>
  </si>
  <si>
    <t>Monitor interaktywny Returnstar IQTouch 75" 4K</t>
  </si>
  <si>
    <t>place zabaw, winda, solary (świetlica w Świerkocinie), namioty</t>
  </si>
  <si>
    <t xml:space="preserve">Budynek szkoły Dusocin + Odnowa  zabytkowego budunku. Wymiana pokrycia dachowego, wymiana stolarki okiennej, drzwiowej, remont pomieszceń wewnątrz budynku, malowanie klasopracowni, wyposażenie łazienek, nowa  elewacja, wymiana schodoów itp..                                   Data remontu od V2019 - II 2020 </t>
  </si>
  <si>
    <t>KOCIOŁ CO</t>
  </si>
  <si>
    <t>150 KW</t>
  </si>
  <si>
    <t>KACZMAREK</t>
  </si>
  <si>
    <t>SP w Sztynwagu</t>
  </si>
  <si>
    <t>Adaptacja mieszkań nauczycieli na sale oddziału przedszkolnego i  świetlicę - wartość 553 736,43</t>
  </si>
  <si>
    <t>Szkoła Podstawowa w Nowej Wsi</t>
  </si>
  <si>
    <t>Kocioł c.o stalowy wodny</t>
  </si>
  <si>
    <t>UKS 115,  115 kW,                 max. ciśnienie 0,15 Mpa , pow. Grzewcza 16 m2</t>
  </si>
  <si>
    <t>Wytwórnia Kotłów c.o mgr inż.Jerzy Tilgner - Pleszew</t>
  </si>
  <si>
    <t>Szkoła Podstawowa w Nowej Wsi ul. Grudziądzka 43  86-302 Nowa Wieś</t>
  </si>
  <si>
    <t>UKS 115,  115 kW,                 max. ciśnienie 0,15 Mpa , pow. Grzewcza 20 m2</t>
  </si>
  <si>
    <t>Wytwórnia Kotłów c.o mgr inż.Jerzy Tilgner-     Pleszew</t>
  </si>
  <si>
    <t>NISZCZARKA</t>
  </si>
  <si>
    <t>Program "Aktywna tablica", 2 szt monitorów interaktywnych</t>
  </si>
  <si>
    <t xml:space="preserve">Monitor interaktywny Toshiba 65cali </t>
  </si>
  <si>
    <t xml:space="preserve">Urządzenie wielofunkcyjne HP   </t>
  </si>
  <si>
    <t>Laptop Acer TravelMate P259 i7 3 sztuku</t>
  </si>
  <si>
    <t xml:space="preserve">Laptop Acer TravelMate P259 i7 </t>
  </si>
  <si>
    <t>Wizualizer bezprzewodowy 3 sztuki</t>
  </si>
  <si>
    <t>Szkoła Podstawowa w Sosnówce</t>
  </si>
  <si>
    <t>Kocioł Vissmann Paromat Tripex</t>
  </si>
  <si>
    <t>73-09-487</t>
  </si>
  <si>
    <t>70-80 KW</t>
  </si>
  <si>
    <t>Umowa serwisowaCALESCO Sp.o SzczecinNIE</t>
  </si>
  <si>
    <t>SOSNÓWKA 3, 86-302 SOSNÓWKA</t>
  </si>
  <si>
    <t>Piec C.O. EKO-GT</t>
  </si>
  <si>
    <t>15K007967</t>
  </si>
  <si>
    <t>100 KW</t>
  </si>
  <si>
    <t>Galmet Sp. zo.o.K. Głubczyce</t>
  </si>
  <si>
    <t xml:space="preserve">Nadzór techniczny </t>
  </si>
  <si>
    <t>OSA Gogolin</t>
  </si>
  <si>
    <t>Plac zabaw oraz fitness</t>
  </si>
  <si>
    <t>Gogolin, dz. 89/4</t>
  </si>
  <si>
    <t>Fundamenty betonowe</t>
  </si>
  <si>
    <t>Urządzenia zbudowane z konstrukcji metalowej oraz elementów drewna</t>
  </si>
  <si>
    <t>OSA Szynych</t>
  </si>
  <si>
    <t>Szynych, dz. 18/3</t>
  </si>
  <si>
    <t>zabezpieczenia budynku Urzędu Gminy</t>
  </si>
  <si>
    <t>Huawei Y5 (9 szt)</t>
  </si>
  <si>
    <r>
      <t>przeciwpożarowe/ zgodnie z przepisami  przeciwkradzieżowe/ Gaśnica 2dm</t>
    </r>
    <r>
      <rPr>
        <sz val="10"/>
        <rFont val="Calibri"/>
        <family val="2"/>
        <charset val="238"/>
      </rPr>
      <t>³-</t>
    </r>
    <r>
      <rPr>
        <i/>
        <sz val="7"/>
        <rFont val="Arial"/>
        <family val="2"/>
        <charset val="238"/>
      </rPr>
      <t xml:space="preserve"> 1 szt, gaśnicaABC 2 kg-1 szt,, gaśnica ABC 6 kg-1szt,gaśnica ABC4-1szt, hydrant</t>
    </r>
    <r>
      <rPr>
        <i/>
        <sz val="10"/>
        <rFont val="Arial"/>
        <family val="2"/>
        <charset val="238"/>
      </rPr>
      <t>pracownia komputerowa I piętro świetlica (komputery)  drzwi wejściowe zamek patentowy</t>
    </r>
  </si>
  <si>
    <r>
      <t>przeciwpożarowe/ zgodnie z przepisami /Gaśnica ABC 2 kg - 2 szt, gaśnica 2 kg CO</t>
    </r>
    <r>
      <rPr>
        <i/>
        <sz val="8"/>
        <rFont val="Arial"/>
        <family val="2"/>
        <charset val="238"/>
      </rPr>
      <t xml:space="preserve">2 </t>
    </r>
    <r>
      <rPr>
        <i/>
        <sz val="10"/>
        <rFont val="Arial"/>
        <family val="2"/>
        <charset val="238"/>
      </rPr>
      <t>34B- 1szt</t>
    </r>
    <r>
      <rPr>
        <i/>
        <sz val="8"/>
        <rFont val="Arial"/>
        <family val="2"/>
        <charset val="238"/>
      </rPr>
      <t xml:space="preserve"> </t>
    </r>
    <r>
      <rPr>
        <i/>
        <sz val="10"/>
        <rFont val="Arial"/>
        <family val="2"/>
        <charset val="238"/>
      </rPr>
      <t>drzwi wejściowe powójne zamek patentowy</t>
    </r>
  </si>
  <si>
    <t>czy jest wyposażony w windę?</t>
  </si>
  <si>
    <r>
      <t xml:space="preserve">Wykaz sprzętu elektronicznego </t>
    </r>
    <r>
      <rPr>
        <b/>
        <i/>
        <u/>
        <sz val="10"/>
        <rFont val="Arial"/>
        <family val="2"/>
        <charset val="238"/>
      </rPr>
      <t>stacjonarnego</t>
    </r>
  </si>
  <si>
    <r>
      <t xml:space="preserve">Wykaz sprzętu elektronicznego </t>
    </r>
    <r>
      <rPr>
        <b/>
        <i/>
        <u/>
        <sz val="10"/>
        <rFont val="Arial"/>
        <family val="2"/>
        <charset val="238"/>
      </rPr>
      <t>przenośnego</t>
    </r>
    <r>
      <rPr>
        <b/>
        <i/>
        <sz val="10"/>
        <rFont val="Arial"/>
        <family val="2"/>
        <charset val="238"/>
      </rPr>
      <t xml:space="preserve"> </t>
    </r>
  </si>
  <si>
    <t>Wykaz maszyn i urządzeń do ubezpieczenia od awarii</t>
  </si>
  <si>
    <t>Czy maszyna (urządzenie) jest eksploatowana pod ziemią?</t>
  </si>
  <si>
    <t>opis zabezpieczeń przed awarią</t>
  </si>
  <si>
    <t>nr</t>
  </si>
  <si>
    <t>Poszkodowany</t>
  </si>
  <si>
    <t>Ryzyko</t>
  </si>
  <si>
    <t>Data Szkody</t>
  </si>
  <si>
    <t>Opis szkody</t>
  </si>
  <si>
    <t>Status</t>
  </si>
  <si>
    <t>Typ decyzji</t>
  </si>
  <si>
    <t>Treść decyzji</t>
  </si>
  <si>
    <t>Suma wypłat</t>
  </si>
  <si>
    <t>MLEASING Sp.z o.o.</t>
  </si>
  <si>
    <t>OC dróg</t>
  </si>
  <si>
    <t>uszkodzenie pojazdu na drodze w wyniku rozrzuconych kostek brukowych;</t>
  </si>
  <si>
    <t>Zamknięta</t>
  </si>
  <si>
    <t>Decyzja odmowa</t>
  </si>
  <si>
    <t>poszkodowany nie dostarczył niezbędnej dokumentacji oraz nie udostępnił pojazdu do oględzin</t>
  </si>
  <si>
    <t>Szyby</t>
  </si>
  <si>
    <t>wybicie szyb w wiatach przystankowych wskutek wandalizmu</t>
  </si>
  <si>
    <t>Decyzja wypłata</t>
  </si>
  <si>
    <t>wypłata zgodna z roszczeniem</t>
  </si>
  <si>
    <t>osoba trzecia</t>
  </si>
  <si>
    <t>OC ogólne</t>
  </si>
  <si>
    <t>Uszkodzenie pojazdu (szyby) przez uderzenie prawdopodobnie kamieniem podczas koszenia trawy</t>
  </si>
  <si>
    <t>wypłata na podstawie wyliczenia TU</t>
  </si>
  <si>
    <t>Pęknięcie ścian nośnych zew./wew. budynku, stropu oraz kafelek na skutek użycia dużego walca drogowego w odleglości kilku m od budynku</t>
  </si>
  <si>
    <t>brak winy Ubezpieczonego</t>
  </si>
  <si>
    <t>Mienie od ognia i innych zdarzeń</t>
  </si>
  <si>
    <t>Zalanie podłogi w pokoju nr 108 na skutek wycieku wody z dystrybutora</t>
  </si>
  <si>
    <t>Wysokość odszkodowania ustalona na podstawie kosztorysu TU.</t>
  </si>
  <si>
    <t>Pęknięcie blatu kuchennego wykonanego z konglomeratu marmurowego prawdopodobnie wskutek położenia na blat zbyt ciężkiego przedmiotu</t>
  </si>
  <si>
    <t>Wysokość odszkodowania ustalona na podstawie faktury proformy</t>
  </si>
  <si>
    <t>Uszkodzenie pojazdu (szyba) w wyniku upadku owocu z drzewa dębowego.</t>
  </si>
  <si>
    <t>Uszkodzenie posadowienia przyłącza gazowego podczas prowadzonych prac ziemnych w w ramach budowy hali sportowej</t>
  </si>
  <si>
    <t>Uszkodzenie słupków betonowych i drutów ogrodzenia elektrycznego oraz miejscowych zniszczeń pastwiska podczas prac przy formowaniu drogi gminnej graniczącej z uszkodzoną działką</t>
  </si>
  <si>
    <t>Uraz ciała powstały podczas jazdy na rowerze wskutek wjechania w ubytek w nawierzchni drogi</t>
  </si>
  <si>
    <t>brak winy Ubezpieczonego, ponadto brak odpowiedzi poszkodowanej na pismo TU</t>
  </si>
  <si>
    <t>Uszkodzenie pojazdu na drodze wskutek najechania na ostry kamień</t>
  </si>
  <si>
    <t>Brak winy Ubezpieczonego.</t>
  </si>
  <si>
    <t>Uszkodzenie lampy oświetleniowej w nieznaych okolicznościach.</t>
  </si>
  <si>
    <t>Wypłata zgodna z fakturą naszego Klienta  (VAT 000096/12/17)</t>
  </si>
  <si>
    <t>Uszkodzenie ogrodzenia przez spadający konar drzewa</t>
  </si>
  <si>
    <t>Zdarzenie losowe.</t>
  </si>
  <si>
    <t>Zespół Szkół Mokrem im.Ks. Jana Twardowskiego</t>
  </si>
  <si>
    <t>Uszkodzenie urządzeń elektronicznych, oświetlenia oraz systemu grzewczego na hali sportowej wskutek przepięcia elektrycznego.</t>
  </si>
  <si>
    <t>Odszkodowanie na podstawie faktur.</t>
  </si>
  <si>
    <t>Uszkodzenie oświetlenia ulicznego przez nieznanego sprawcę.</t>
  </si>
  <si>
    <t>Odszkodowanie na podstawie kosztorysu Klienta.</t>
  </si>
  <si>
    <t>Uszkodzenie nawierzchni asfaltowej w wyniku wybijania sie korzeni drzew.</t>
  </si>
  <si>
    <t>Rezygnacja z roszczenia</t>
  </si>
  <si>
    <t>pracownik Urzędu powiedział, że rezygnują ze zgłoszenia szkody do TU, ale prosi jeszcze o e-maila.</t>
  </si>
  <si>
    <t>Uszkodzenie barierek ochronnych przez nieznanego sprawcę</t>
  </si>
  <si>
    <t>Odszkodowanie na podstawie wyliczenia z FV.</t>
  </si>
  <si>
    <t>Uszkodzenie bramy garażowej wskutek zahaczenia drabiną znajdujacą się na wyposażeniu pojazdu strażackiego.</t>
  </si>
  <si>
    <t>Odszkodowanie na podstawie faktury.</t>
  </si>
  <si>
    <t>Uszkodzenie pojazdu na drodze w wyniku złego stanu nawierzchni .</t>
  </si>
  <si>
    <t>Brak winy Ubezpieczonego</t>
  </si>
  <si>
    <t>Uszkodzenie pojazdu na drodze wskutek kolizji z dziką zwierzyną leśną (sarna)</t>
  </si>
  <si>
    <t>brak winy</t>
  </si>
  <si>
    <t>Uszkodzenie pojazdu na drodze wskutek najechania na ubytek w nawierzchni drogi</t>
  </si>
  <si>
    <t>Uszkodzenie pojazdu na drodze w wyniku upadku masy zmarzniętego śniegu z przydrożnego drzewa.</t>
  </si>
  <si>
    <t>Brak dokumentacji ze strony poszkodowanego.</t>
  </si>
  <si>
    <t>Uszkodzenie pojazdu na drodze w wyniku oblodzonej nawierzchni jezdni.</t>
  </si>
  <si>
    <t>Uszkodzenie pojazdu na drodze w wyniku upadku konaru z drzewa.</t>
  </si>
  <si>
    <t>Uszkodzenie pojazdu na drodze w wyniku wjechania w ubytek w nawierzchni jezdni.</t>
  </si>
  <si>
    <t>Szkoła Podstawowa im. Jana Pawła II  w Sztynwagu</t>
  </si>
  <si>
    <t>Pęknięcie szyby w dzwiach hali sportowej.</t>
  </si>
  <si>
    <t>Wypłata na podstawie faktury.</t>
  </si>
  <si>
    <t>Uszkodzenie pompy szlamowej podczas prowadzonej akcji - wypompowywania wody z zalanego pomieszczenia</t>
  </si>
  <si>
    <t>Uszkodzenie pojazdu wskutek uderzenia przez gałąź, która odłamała się i spadła z drzewa.</t>
  </si>
  <si>
    <t>Uszkodzenie pojazdu na drodze wskutek najechania na nierówne pobocze drogi</t>
  </si>
  <si>
    <t>brak miejsca zdarzenia- brak stanowiska klienta</t>
  </si>
  <si>
    <t>Uszkodzenie elewacji budynku poprzez naniesienie napisów (graffiti)  przez nieznanych sprawców</t>
  </si>
  <si>
    <t>Wypłata zgodnie z przesłaną ofertą za usunięcie graffiti z elewacji</t>
  </si>
  <si>
    <t>Uszkodzenie pojazdu wskutek najechania na wyrwę w jezdni.</t>
  </si>
  <si>
    <t>zalanie piwnicy wraz z wyposażeniem podczas prac w instalacji wodociągowej</t>
  </si>
  <si>
    <t>wypłata wg kosztorysu wykonawcy, wyceny uszkodzonego mienia, jego wartości rynkowych z uwzględnieniem stopnia zużycia</t>
  </si>
  <si>
    <t>Zespół  Szkół   Ruda</t>
  </si>
  <si>
    <t>Zalanie pomieszczenia  świetlicy szkolnej wskutek awarii spłuczki w łazience usytuowanej bezpośrednio nad świetlicą</t>
  </si>
  <si>
    <t>Elektronika</t>
  </si>
  <si>
    <t>Uszkodzenie telefonu komórkowego Samsung Galaxy S4 w wyniku upadku.</t>
  </si>
  <si>
    <t>wypłata zgodna z fakturą</t>
  </si>
  <si>
    <t>Uszkodzenie słupa oświetlenia ulicznego wskutek uderzenia przez nieznany pojazd</t>
  </si>
  <si>
    <t>Braki formalne, niedostarczenie wymaganych dokumentów.</t>
  </si>
  <si>
    <t>Uszkodzenie zadaszenia wraz z konstrukcją nad wejsciem głównym budynku UG wskutek aktu dewastacji dokonanego przez nieznanego sprawcę</t>
  </si>
  <si>
    <t>Wypłata na podstawie kosztorysu rzeczoznawcy</t>
  </si>
  <si>
    <t>Uszkodzenie pojazdu na drodze wskutek najechania na ostry metalowy pręt</t>
  </si>
  <si>
    <t>wypłata na podstawie OWU</t>
  </si>
  <si>
    <t>wypłata na podstawie wyliczenia TU po odwołaniu poszkodowanego</t>
  </si>
  <si>
    <t>Uszkodzenie pojazdu na oblodzonej nawierzchni drogi</t>
  </si>
  <si>
    <t>Uszkodzenie pojazdu na drodze w wyniku najechania na zawór wodociagowy wyrwany  podczas remontu drogi.</t>
  </si>
  <si>
    <t>Zalanie piwnicy i mienia ruchomego wskutek niedrożności studzienki kanalizacyjnej</t>
  </si>
  <si>
    <t>wypłata na podstawie kosztorysu rzeczoznawcy i wyceny zalanego mienia</t>
  </si>
  <si>
    <t>wypłata na podstawie przedłożonych dokumentów i FV</t>
  </si>
  <si>
    <t>Uszkodzenie blatu biurka w wyniku awarii nabiurkowego dystrybutora wody pitnej.</t>
  </si>
  <si>
    <t>Odszkodowanie na podstawie dokumentacji.</t>
  </si>
  <si>
    <t>OC ppm</t>
  </si>
  <si>
    <t>renault M210 CG29793</t>
  </si>
  <si>
    <t>Dacia Duster CG85665</t>
  </si>
  <si>
    <t>Uszkodzenie motopompy NIAGARA uzytej podczas akcji ratowniczo -gasniczej.</t>
  </si>
  <si>
    <t>Tabela nr 7</t>
  </si>
  <si>
    <t>tabela nr 8</t>
  </si>
  <si>
    <t>raport szkodowy Gminy Grudziadz na dzień 27.04.2020 r.opracowany na podstawie raportów ubezpieczycieli i Maximus Broker, uwzględnia roszczenia zgłoszone a niewypłacone.  Za okres od dnia 01.07.2015 r. do 27.04.2020 r.  Brak rezerw.</t>
  </si>
  <si>
    <t>pełny na Polskę</t>
  </si>
  <si>
    <t>VIP Europa</t>
  </si>
  <si>
    <t>odległość od najbliższej rzeki lub innego zbiornika wodnego</t>
  </si>
  <si>
    <t>Okres ubezpieczenia OC i NW - 3 okresy roczne</t>
  </si>
  <si>
    <t>Okres ubezpieczenia AC - 3 okresy roczne</t>
  </si>
  <si>
    <t>assistance Polska/Europa - 3 okresy roczne</t>
  </si>
  <si>
    <t>Zielona Karta - 3 okresy roczne</t>
  </si>
  <si>
    <t>podstawowy</t>
  </si>
  <si>
    <t>Piaski 20</t>
  </si>
  <si>
    <t>134,9 m2</t>
  </si>
  <si>
    <t>mieszkalny 3-lokalowy</t>
  </si>
  <si>
    <t>cegła ceramiczna pełna i kratówka</t>
  </si>
  <si>
    <t>żelbetowe</t>
  </si>
  <si>
    <t xml:space="preserve"> stropodach, płyty korytkowe</t>
  </si>
  <si>
    <t>zły</t>
  </si>
  <si>
    <t>media są odłączone. Okna są pozamykane od wewnątrz, drzwi obite deskami, monitoringu nie ma.
Przeglądy techniczne budynku są robione na bieżąco, były przeprowadzone dwie kontrole PINBu. Mamy wykonaną dokumentację projektową na remont, a także staramy się o dofinansowanie w tym zakresie.
Plany Gminy są skierowane na remont oraz przywrócenie budynku do użytku</t>
  </si>
  <si>
    <t>Mały Rudnik 33, 86 -302 Mały Rudnik</t>
  </si>
  <si>
    <t>Sosnówka 3,        86-302 Sosnówka</t>
  </si>
  <si>
    <t>Wałdowo Szlacheckie 57, 86 - 302 Wałdowo Szlacheckie</t>
  </si>
  <si>
    <t>Szkoła Podstawowa w Sosnówce, Sosnówka 3, 86-302 Sosnówka</t>
  </si>
  <si>
    <t>Wałdowo Szlacheckie 47, 86 - 302 Wałdowo Szlacheckie</t>
  </si>
  <si>
    <t>teren ogrodzony, bramy zamykane, gaśnice 12 szt.</t>
  </si>
  <si>
    <t xml:space="preserve">gaśnice 13 szt.  </t>
  </si>
  <si>
    <t>teren ogrodzony, bramy zamykane, gaśnice 13 szt.</t>
  </si>
  <si>
    <t>Drzwi zamykane na kłódkę, teren ogrodzony i monitorowany, bramy zamykane,</t>
  </si>
  <si>
    <t>Teren ogrodzony i monitorowany, bramy zamykane, gaśnice 16 szt.</t>
  </si>
  <si>
    <t>Gaśnice 2 szt.</t>
  </si>
  <si>
    <t>Domofon przy drzwiach wejściowych</t>
  </si>
  <si>
    <t>Teren ogrodzony, gaśnice 6 szt.</t>
  </si>
  <si>
    <t>Teren ogrodzony, 4 gaśnice</t>
  </si>
  <si>
    <t>Gaśnice 5 szt.</t>
  </si>
  <si>
    <t xml:space="preserve">Gaśnice 13 szt.  </t>
  </si>
  <si>
    <t>Teren ogrodzny i monitorowany</t>
  </si>
  <si>
    <t>Teren ogrodzny i monitorowany, gaśnice 5 szt.</t>
  </si>
  <si>
    <t>Gaśnice 6 szt.</t>
  </si>
  <si>
    <t>Teren ogrodzony, bramy zamykane, gaśnice 5 szt.</t>
  </si>
  <si>
    <t>Teren ogrodzony, bramy zamykane, gaśnice 10 szt.</t>
  </si>
  <si>
    <t>Teren ogrodzony, bramy zamykane, gaśnice 4 szt.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</si>
</sst>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8" formatCode="#,##0.00\ &quot;zł&quot;;[Red]\-#,##0.00\ &quot;zł&quot;"/>
    <numFmt numFmtId="44" formatCode="_-* #,##0.00\ &quot;zł&quot;_-;\-* #,##0.00\ &quot;zł&quot;_-;_-* &quot;-&quot;??\ &quot;zł&quot;_-;_-@_-"/>
    <numFmt numFmtId="43" formatCode="_-* #,##0.00\ _z_ł_-;\-* #,##0.00\ _z_ł_-;_-* &quot;-&quot;??\ _z_ł_-;_-@_-"/>
    <numFmt numFmtId="164" formatCode="#,##0.00\ &quot;zł&quot;"/>
    <numFmt numFmtId="165" formatCode="&quot; &quot;#,##0.00&quot; zł &quot;;&quot;-&quot;#,##0.00&quot; zł &quot;;&quot; -&quot;#&quot; zł &quot;;@&quot; &quot;"/>
    <numFmt numFmtId="166" formatCode="[$-415]General"/>
    <numFmt numFmtId="167" formatCode="#,##0.00\ _z_ł"/>
    <numFmt numFmtId="168" formatCode="\ #,##0.00&quot; zł &quot;;\-#,##0.00&quot; zł &quot;;&quot; -&quot;#&quot; zł &quot;;@\ "/>
    <numFmt numFmtId="169" formatCode="_-* #,##0.00&quot; zł&quot;_-;\-* #,##0.00&quot; zł&quot;_-;_-* \-??&quot; zł&quot;_-;_-@_-"/>
    <numFmt numFmtId="170" formatCode="#,##0.00&quot; zł &quot;;\-#,##0.00&quot; zł &quot;;&quot; -&quot;#&quot; zł &quot;;@\ "/>
  </numFmts>
  <fonts count="43">
    <font>
      <sz val="10"/>
      <name val="Arial"/>
      <charset val="238"/>
    </font>
    <font>
      <sz val="10"/>
      <name val="Arial"/>
      <family val="2"/>
      <charset val="238"/>
    </font>
    <font>
      <sz val="10"/>
      <name val="Arial"/>
      <family val="2"/>
      <charset val="238"/>
    </font>
    <font>
      <b/>
      <sz val="10"/>
      <name val="Arial"/>
      <family val="2"/>
      <charset val="238"/>
    </font>
    <font>
      <b/>
      <sz val="13"/>
      <name val="Arial"/>
      <family val="2"/>
      <charset val="238"/>
    </font>
    <font>
      <b/>
      <i/>
      <sz val="11"/>
      <name val="Arial"/>
      <family val="2"/>
      <charset val="238"/>
    </font>
    <font>
      <b/>
      <i/>
      <sz val="10"/>
      <name val="Arial"/>
      <family val="2"/>
      <charset val="238"/>
    </font>
    <font>
      <sz val="8"/>
      <name val="Arial"/>
      <family val="2"/>
      <charset val="238"/>
    </font>
    <font>
      <b/>
      <sz val="12"/>
      <name val="Arial"/>
      <family val="2"/>
      <charset val="238"/>
    </font>
    <font>
      <sz val="10"/>
      <name val="Arial CE"/>
      <charset val="238"/>
    </font>
    <font>
      <b/>
      <sz val="9"/>
      <name val="Arial"/>
      <family val="2"/>
      <charset val="238"/>
    </font>
    <font>
      <b/>
      <sz val="10"/>
      <color indexed="60"/>
      <name val="Arial"/>
      <family val="2"/>
      <charset val="238"/>
    </font>
    <font>
      <sz val="10"/>
      <color theme="1"/>
      <name val="Arial1"/>
      <charset val="238"/>
    </font>
    <font>
      <sz val="10"/>
      <color theme="1"/>
      <name val="Arial"/>
      <family val="2"/>
      <charset val="238"/>
    </font>
    <font>
      <sz val="11"/>
      <name val="Arial"/>
      <family val="2"/>
      <charset val="238"/>
    </font>
    <font>
      <sz val="10"/>
      <name val="Arial"/>
      <family val="2"/>
      <charset val="238"/>
    </font>
    <font>
      <sz val="11"/>
      <color theme="1"/>
      <name val="Czcionka tekstu podstawowego"/>
      <family val="2"/>
      <charset val="238"/>
    </font>
    <font>
      <sz val="9"/>
      <name val="Arial"/>
      <family val="2"/>
      <charset val="238"/>
    </font>
    <font>
      <b/>
      <sz val="11"/>
      <name val="Arial"/>
      <family val="2"/>
      <charset val="238"/>
    </font>
    <font>
      <b/>
      <sz val="10"/>
      <color theme="1"/>
      <name val="Arial"/>
      <family val="2"/>
      <charset val="238"/>
    </font>
    <font>
      <b/>
      <sz val="14"/>
      <name val="Arial"/>
      <family val="2"/>
      <charset val="238"/>
    </font>
    <font>
      <b/>
      <i/>
      <sz val="12"/>
      <name val="Arial"/>
      <family val="2"/>
      <charset val="238"/>
    </font>
    <font>
      <sz val="8"/>
      <name val="Verdana"/>
      <family val="2"/>
      <charset val="238"/>
    </font>
    <font>
      <b/>
      <i/>
      <sz val="10"/>
      <name val="Arial"/>
      <family val="2"/>
    </font>
    <font>
      <b/>
      <i/>
      <sz val="8"/>
      <name val="Arial"/>
      <family val="2"/>
    </font>
    <font>
      <sz val="10"/>
      <name val="Arial"/>
      <family val="2"/>
      <charset val="238"/>
    </font>
    <font>
      <i/>
      <sz val="10"/>
      <name val="Arial"/>
      <family val="2"/>
      <charset val="238"/>
    </font>
    <font>
      <sz val="10"/>
      <name val="Calibri"/>
      <family val="2"/>
      <charset val="238"/>
    </font>
    <font>
      <i/>
      <sz val="7"/>
      <name val="Arial"/>
      <family val="2"/>
      <charset val="238"/>
    </font>
    <font>
      <i/>
      <sz val="8"/>
      <name val="Arial"/>
      <family val="2"/>
      <charset val="238"/>
    </font>
    <font>
      <sz val="12"/>
      <name val="Arial"/>
      <family val="2"/>
      <charset val="238"/>
    </font>
    <font>
      <b/>
      <sz val="11"/>
      <color theme="1"/>
      <name val="Calibri"/>
      <family val="2"/>
      <charset val="238"/>
      <scheme val="minor"/>
    </font>
    <font>
      <b/>
      <i/>
      <u/>
      <sz val="10"/>
      <name val="Arial"/>
      <family val="2"/>
      <charset val="238"/>
    </font>
    <font>
      <sz val="10"/>
      <name val="Arial"/>
      <family val="2"/>
    </font>
    <font>
      <b/>
      <sz val="10"/>
      <name val="Arial"/>
      <family val="2"/>
    </font>
    <font>
      <sz val="9"/>
      <name val="Arial"/>
      <family val="2"/>
    </font>
    <font>
      <sz val="8"/>
      <name val="Arial"/>
      <family val="2"/>
    </font>
    <font>
      <b/>
      <sz val="12"/>
      <name val="Arial"/>
      <family val="2"/>
    </font>
    <font>
      <b/>
      <sz val="18"/>
      <color theme="1"/>
      <name val="Calibri"/>
      <family val="2"/>
      <charset val="238"/>
      <scheme val="minor"/>
    </font>
    <font>
      <sz val="11"/>
      <name val="Calibri"/>
      <family val="2"/>
      <charset val="238"/>
      <scheme val="minor"/>
    </font>
    <font>
      <sz val="10"/>
      <color rgb="FF7030A0"/>
      <name val="Arial"/>
      <family val="2"/>
      <charset val="238"/>
    </font>
    <font>
      <b/>
      <sz val="10"/>
      <color rgb="FF7030A0"/>
      <name val="Arial"/>
      <family val="2"/>
      <charset val="238"/>
    </font>
    <font>
      <i/>
      <sz val="10"/>
      <color rgb="FF7030A0"/>
      <name val="Arial"/>
      <family val="2"/>
      <charset val="238"/>
    </font>
  </fonts>
  <fills count="16">
    <fill>
      <patternFill patternType="none"/>
    </fill>
    <fill>
      <patternFill patternType="gray125"/>
    </fill>
    <fill>
      <patternFill patternType="solid">
        <fgColor indexed="13"/>
        <bgColor indexed="64"/>
      </patternFill>
    </fill>
    <fill>
      <patternFill patternType="solid">
        <fgColor indexed="51"/>
        <bgColor indexed="64"/>
      </patternFill>
    </fill>
    <fill>
      <patternFill patternType="solid">
        <fgColor indexed="9"/>
        <bgColor indexed="26"/>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26"/>
      </patternFill>
    </fill>
    <fill>
      <patternFill patternType="solid">
        <fgColor theme="0" tint="-4.9989318521683403E-2"/>
        <bgColor indexed="64"/>
      </patternFill>
    </fill>
    <fill>
      <patternFill patternType="solid">
        <fgColor rgb="FFFFC000"/>
        <bgColor indexed="64"/>
      </patternFill>
    </fill>
    <fill>
      <patternFill patternType="solid">
        <fgColor indexed="9"/>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4" tint="0.59999389629810485"/>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bottom style="thin">
        <color indexed="8"/>
      </bottom>
      <diagonal/>
    </border>
  </borders>
  <cellStyleXfs count="18">
    <xf numFmtId="0" fontId="0" fillId="0" borderId="0"/>
    <xf numFmtId="166" fontId="12" fillId="0" borderId="0"/>
    <xf numFmtId="165" fontId="13" fillId="0" borderId="0"/>
    <xf numFmtId="0" fontId="9" fillId="0" borderId="0"/>
    <xf numFmtId="0" fontId="2" fillId="0" borderId="0"/>
    <xf numFmtId="0" fontId="2" fillId="0" borderId="0"/>
    <xf numFmtId="44" fontId="1" fillId="0" borderId="0" applyFont="0" applyFill="0" applyBorder="0" applyAlignment="0" applyProtection="0"/>
    <xf numFmtId="44" fontId="9" fillId="0" borderId="0" applyFont="0" applyFill="0" applyBorder="0" applyAlignment="0" applyProtection="0"/>
    <xf numFmtId="0" fontId="1" fillId="0" borderId="0"/>
    <xf numFmtId="0" fontId="16" fillId="0" borderId="0"/>
    <xf numFmtId="44" fontId="15" fillId="0" borderId="0" applyFont="0" applyFill="0" applyBorder="0" applyAlignment="0" applyProtection="0"/>
    <xf numFmtId="0" fontId="1" fillId="0" borderId="0"/>
    <xf numFmtId="44" fontId="25" fillId="0" borderId="0" applyFont="0" applyFill="0" applyBorder="0" applyAlignment="0" applyProtection="0"/>
    <xf numFmtId="44" fontId="9" fillId="0" borderId="0" applyFont="0" applyFill="0" applyBorder="0" applyAlignment="0" applyProtection="0"/>
    <xf numFmtId="43" fontId="25" fillId="0" borderId="0" applyFont="0" applyFill="0" applyBorder="0" applyAlignment="0" applyProtection="0"/>
    <xf numFmtId="44" fontId="1"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cellStyleXfs>
  <cellXfs count="334">
    <xf numFmtId="0" fontId="0" fillId="0" borderId="0" xfId="0"/>
    <xf numFmtId="0" fontId="4" fillId="0" borderId="0" xfId="0" applyFont="1"/>
    <xf numFmtId="0" fontId="3" fillId="0" borderId="0" xfId="0" applyFont="1"/>
    <xf numFmtId="164" fontId="3" fillId="0" borderId="1"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6" fillId="0" borderId="0" xfId="0" applyFont="1" applyAlignment="1">
      <alignment horizontal="center" vertical="center"/>
    </xf>
    <xf numFmtId="0" fontId="3" fillId="0" borderId="0" xfId="0" applyFont="1" applyAlignment="1">
      <alignment vertical="center"/>
    </xf>
    <xf numFmtId="44" fontId="3" fillId="0" borderId="1" xfId="0" applyNumberFormat="1" applyFont="1" applyFill="1" applyBorder="1" applyAlignment="1">
      <alignment horizontal="center" vertical="center" wrapText="1"/>
    </xf>
    <xf numFmtId="49" fontId="14" fillId="0" borderId="0" xfId="0" applyNumberFormat="1" applyFont="1" applyFill="1"/>
    <xf numFmtId="0" fontId="3" fillId="0" borderId="1" xfId="0" applyFont="1" applyBorder="1" applyAlignment="1">
      <alignment horizontal="center" vertical="center"/>
    </xf>
    <xf numFmtId="164" fontId="3" fillId="0" borderId="1" xfId="6" applyNumberFormat="1" applyFont="1" applyFill="1" applyBorder="1" applyAlignment="1">
      <alignment horizontal="right" vertical="center" wrapText="1"/>
    </xf>
    <xf numFmtId="164" fontId="3" fillId="3" borderId="1" xfId="6" applyNumberFormat="1" applyFont="1" applyFill="1" applyBorder="1" applyAlignment="1">
      <alignment horizontal="right" vertical="center" wrapText="1"/>
    </xf>
    <xf numFmtId="0" fontId="3" fillId="0" borderId="1" xfId="0" applyFont="1" applyFill="1" applyBorder="1" applyAlignment="1">
      <alignment horizontal="center" vertical="center" wrapText="1"/>
    </xf>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0" fontId="6" fillId="0" borderId="0" xfId="0" applyFont="1" applyFill="1" applyAlignment="1">
      <alignment horizontal="right" vertical="center"/>
    </xf>
    <xf numFmtId="0" fontId="1" fillId="0" borderId="0" xfId="0" applyFont="1" applyAlignment="1">
      <alignment vertical="center"/>
    </xf>
    <xf numFmtId="0" fontId="18"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wrapText="1"/>
    </xf>
    <xf numFmtId="164" fontId="1" fillId="0" borderId="0" xfId="0" applyNumberFormat="1" applyFont="1"/>
    <xf numFmtId="44" fontId="1" fillId="0" borderId="0" xfId="0" applyNumberFormat="1" applyFont="1" applyAlignment="1">
      <alignment horizontal="center" vertical="center"/>
    </xf>
    <xf numFmtId="0" fontId="1" fillId="6" borderId="1" xfId="0" applyFont="1" applyFill="1" applyBorder="1" applyAlignment="1">
      <alignment horizontal="center" vertical="center"/>
    </xf>
    <xf numFmtId="44" fontId="1" fillId="0" borderId="1" xfId="0" applyNumberFormat="1" applyFont="1" applyFill="1" applyBorder="1" applyAlignment="1">
      <alignment horizontal="center" vertical="center"/>
    </xf>
    <xf numFmtId="0" fontId="1" fillId="0" borderId="0" xfId="0" applyFont="1" applyFill="1"/>
    <xf numFmtId="164" fontId="3" fillId="0" borderId="1" xfId="0" applyNumberFormat="1" applyFont="1" applyFill="1" applyBorder="1" applyAlignment="1">
      <alignment horizontal="right" vertical="center"/>
    </xf>
    <xf numFmtId="44" fontId="3" fillId="0" borderId="1" xfId="0" applyNumberFormat="1" applyFont="1" applyBorder="1" applyAlignment="1">
      <alignment horizontal="right" vertical="center"/>
    </xf>
    <xf numFmtId="164" fontId="1" fillId="0" borderId="0" xfId="0" applyNumberFormat="1" applyFont="1" applyFill="1"/>
    <xf numFmtId="0" fontId="1" fillId="0" borderId="0" xfId="0" applyFont="1" applyAlignment="1">
      <alignment horizontal="left" wrapText="1"/>
    </xf>
    <xf numFmtId="0" fontId="1" fillId="6" borderId="1" xfId="0" applyFont="1" applyFill="1" applyBorder="1" applyAlignment="1">
      <alignment horizontal="center" vertical="center" wrapText="1"/>
    </xf>
    <xf numFmtId="0" fontId="1" fillId="0" borderId="0" xfId="0" applyFont="1" applyAlignment="1">
      <alignment wrapText="1"/>
    </xf>
    <xf numFmtId="0" fontId="1" fillId="0" borderId="0" xfId="0" applyFont="1" applyAlignment="1">
      <alignment horizontal="center" wrapText="1"/>
    </xf>
    <xf numFmtId="44" fontId="1" fillId="0" borderId="0" xfId="0" applyNumberFormat="1" applyFont="1" applyFill="1"/>
    <xf numFmtId="8" fontId="1" fillId="0" borderId="0" xfId="0" applyNumberFormat="1" applyFont="1" applyFill="1"/>
    <xf numFmtId="164" fontId="3" fillId="0" borderId="0" xfId="6" applyNumberFormat="1" applyFont="1" applyAlignment="1">
      <alignment horizontal="right" vertical="center"/>
    </xf>
    <xf numFmtId="164" fontId="1" fillId="0" borderId="0" xfId="6" applyNumberFormat="1" applyFont="1" applyAlignment="1">
      <alignment horizontal="right" vertical="center"/>
    </xf>
    <xf numFmtId="164" fontId="1" fillId="0" borderId="0" xfId="6" applyNumberFormat="1" applyFont="1" applyAlignment="1">
      <alignment horizontal="right" vertical="center" wrapText="1"/>
    </xf>
    <xf numFmtId="0" fontId="19" fillId="0" borderId="0" xfId="0" applyFont="1" applyAlignment="1">
      <alignment horizontal="center" vertical="center"/>
    </xf>
    <xf numFmtId="0" fontId="13" fillId="0" borderId="0" xfId="0" applyFont="1" applyAlignment="1">
      <alignment horizontal="left"/>
    </xf>
    <xf numFmtId="0" fontId="13" fillId="0" borderId="0" xfId="0" applyFont="1" applyAlignment="1">
      <alignment horizontal="center"/>
    </xf>
    <xf numFmtId="164" fontId="13" fillId="0" borderId="0" xfId="0" applyNumberFormat="1" applyFont="1" applyAlignment="1">
      <alignment horizontal="center"/>
    </xf>
    <xf numFmtId="0" fontId="13" fillId="0" borderId="0" xfId="0" applyFont="1" applyAlignment="1">
      <alignment horizontal="center" vertical="center" wrapText="1"/>
    </xf>
    <xf numFmtId="44" fontId="13" fillId="0" borderId="0" xfId="6" applyFont="1"/>
    <xf numFmtId="44" fontId="13" fillId="0" borderId="0" xfId="6" applyFont="1" applyFill="1" applyAlignment="1">
      <alignment horizontal="center" vertical="center"/>
    </xf>
    <xf numFmtId="0" fontId="13" fillId="0" borderId="0" xfId="0" applyFont="1" applyAlignment="1">
      <alignment horizontal="center" vertical="center"/>
    </xf>
    <xf numFmtId="0" fontId="13" fillId="0" borderId="0" xfId="0" applyFont="1"/>
    <xf numFmtId="0" fontId="13" fillId="0" borderId="0" xfId="0" applyFont="1" applyFill="1" applyAlignment="1">
      <alignment horizontal="center" vertical="center"/>
    </xf>
    <xf numFmtId="0" fontId="13" fillId="0" borderId="0" xfId="0" applyFont="1" applyFill="1" applyAlignment="1">
      <alignment horizontal="center" vertical="center" wrapText="1"/>
    </xf>
    <xf numFmtId="0" fontId="13" fillId="0" borderId="0" xfId="0" applyFont="1" applyFill="1"/>
    <xf numFmtId="0" fontId="3" fillId="0" borderId="1" xfId="0" applyFont="1" applyFill="1" applyBorder="1" applyAlignment="1">
      <alignment vertical="center" wrapText="1"/>
    </xf>
    <xf numFmtId="0" fontId="20" fillId="0" borderId="0" xfId="0" applyFont="1" applyFill="1" applyAlignment="1">
      <alignment horizontal="left" vertical="center"/>
    </xf>
    <xf numFmtId="0" fontId="1" fillId="0" borderId="0" xfId="0" applyFont="1" applyFill="1" applyAlignment="1">
      <alignment vertical="center"/>
    </xf>
    <xf numFmtId="167" fontId="1" fillId="0" borderId="0" xfId="0" applyNumberFormat="1" applyFont="1" applyFill="1" applyAlignment="1">
      <alignment horizontal="center" vertical="center" wrapText="1"/>
    </xf>
    <xf numFmtId="0" fontId="21" fillId="0" borderId="0" xfId="0" applyFont="1" applyFill="1" applyBorder="1" applyAlignment="1">
      <alignment horizontal="right" vertical="center"/>
    </xf>
    <xf numFmtId="0" fontId="1" fillId="0" borderId="0" xfId="0" applyFont="1" applyFill="1" applyAlignment="1">
      <alignment horizontal="center" vertical="center"/>
    </xf>
    <xf numFmtId="44" fontId="1" fillId="0" borderId="0" xfId="6" applyFont="1" applyFill="1" applyAlignment="1">
      <alignment vertical="center"/>
    </xf>
    <xf numFmtId="0" fontId="3" fillId="0" borderId="0" xfId="0" applyFont="1" applyFill="1" applyBorder="1" applyAlignment="1">
      <alignment horizontal="center" vertical="center"/>
    </xf>
    <xf numFmtId="0" fontId="22" fillId="6" borderId="1" xfId="0" applyFont="1" applyFill="1" applyBorder="1" applyAlignment="1">
      <alignment horizontal="center" vertical="center"/>
    </xf>
    <xf numFmtId="0" fontId="17" fillId="6"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44" fontId="17" fillId="6" borderId="1" xfId="6" applyFont="1" applyFill="1" applyBorder="1" applyAlignment="1">
      <alignment horizontal="center" vertical="center" wrapText="1"/>
    </xf>
    <xf numFmtId="44" fontId="17" fillId="6" borderId="1" xfId="6" applyFont="1" applyFill="1" applyBorder="1" applyAlignment="1">
      <alignment horizontal="center" vertical="center"/>
    </xf>
    <xf numFmtId="0" fontId="10" fillId="6" borderId="1" xfId="0" applyFont="1" applyFill="1" applyBorder="1" applyAlignment="1">
      <alignment horizontal="center" vertical="center"/>
    </xf>
    <xf numFmtId="0" fontId="17" fillId="6" borderId="1" xfId="0" applyFont="1" applyFill="1" applyBorder="1" applyAlignment="1">
      <alignment horizontal="center" vertical="center"/>
    </xf>
    <xf numFmtId="0" fontId="7" fillId="6" borderId="1" xfId="0" applyFont="1" applyFill="1" applyBorder="1" applyAlignment="1">
      <alignment horizontal="center" vertical="center"/>
    </xf>
    <xf numFmtId="0" fontId="10" fillId="6" borderId="1" xfId="0" applyFont="1" applyFill="1" applyBorder="1" applyAlignment="1">
      <alignment horizontal="center" vertical="center" wrapText="1"/>
    </xf>
    <xf numFmtId="0" fontId="7" fillId="6" borderId="1" xfId="0" applyFont="1" applyFill="1" applyBorder="1" applyAlignment="1">
      <alignment vertical="center"/>
    </xf>
    <xf numFmtId="0" fontId="7" fillId="6" borderId="1" xfId="0" applyFont="1" applyFill="1" applyBorder="1" applyAlignment="1">
      <alignment horizontal="center" vertical="center" wrapText="1"/>
    </xf>
    <xf numFmtId="167" fontId="17" fillId="6" borderId="1" xfId="0" applyNumberFormat="1" applyFont="1" applyFill="1" applyBorder="1" applyAlignment="1">
      <alignment horizontal="center" vertical="center" wrapText="1"/>
    </xf>
    <xf numFmtId="14" fontId="17" fillId="6" borderId="1" xfId="0" applyNumberFormat="1" applyFont="1" applyFill="1" applyBorder="1" applyAlignment="1">
      <alignment horizontal="center" vertical="center"/>
    </xf>
    <xf numFmtId="44" fontId="17" fillId="0" borderId="1" xfId="6" applyFont="1" applyFill="1" applyBorder="1" applyAlignment="1">
      <alignment horizontal="center" vertical="center"/>
    </xf>
    <xf numFmtId="3" fontId="17" fillId="6" borderId="1" xfId="0" applyNumberFormat="1" applyFont="1" applyFill="1" applyBorder="1" applyAlignment="1">
      <alignment horizontal="center" vertical="center"/>
    </xf>
    <xf numFmtId="44" fontId="17" fillId="6" borderId="1" xfId="0" applyNumberFormat="1" applyFont="1" applyFill="1" applyBorder="1" applyAlignment="1">
      <alignment horizontal="center" vertical="center" wrapText="1"/>
    </xf>
    <xf numFmtId="0" fontId="0" fillId="6" borderId="0" xfId="0" applyFill="1"/>
    <xf numFmtId="44" fontId="17" fillId="6" borderId="1" xfId="6" applyNumberFormat="1" applyFont="1" applyFill="1" applyBorder="1" applyAlignment="1">
      <alignment horizontal="center" vertical="center" wrapText="1"/>
    </xf>
    <xf numFmtId="14" fontId="17" fillId="6" borderId="1" xfId="0" applyNumberFormat="1" applyFont="1" applyFill="1" applyBorder="1" applyAlignment="1">
      <alignment horizontal="center" vertical="center" wrapText="1"/>
    </xf>
    <xf numFmtId="3" fontId="17" fillId="6"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7" fillId="6" borderId="1" xfId="8" applyFont="1" applyFill="1" applyBorder="1" applyAlignment="1">
      <alignment horizontal="center" vertical="center" wrapText="1"/>
    </xf>
    <xf numFmtId="49" fontId="17" fillId="6" borderId="1" xfId="0" applyNumberFormat="1" applyFont="1" applyFill="1" applyBorder="1" applyAlignment="1">
      <alignment horizontal="center" vertical="center" wrapText="1"/>
    </xf>
    <xf numFmtId="0" fontId="23" fillId="0" borderId="0" xfId="8" applyFont="1" applyFill="1" applyBorder="1" applyAlignment="1">
      <alignment horizontal="center" vertical="center"/>
    </xf>
    <xf numFmtId="0" fontId="24" fillId="0" borderId="0" xfId="8" applyFont="1" applyFill="1" applyBorder="1" applyAlignment="1">
      <alignment horizontal="center" vertical="center"/>
    </xf>
    <xf numFmtId="0" fontId="1" fillId="0" borderId="1" xfId="0" applyFont="1" applyFill="1" applyBorder="1" applyAlignment="1">
      <alignment horizontal="center" vertical="top" wrapText="1"/>
    </xf>
    <xf numFmtId="0" fontId="0" fillId="0" borderId="0" xfId="0" applyAlignment="1">
      <alignment horizontal="center" vertical="center"/>
    </xf>
    <xf numFmtId="0" fontId="1" fillId="0" borderId="1" xfId="8"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wrapText="1"/>
    </xf>
    <xf numFmtId="0" fontId="3"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44" fontId="1" fillId="7" borderId="1" xfId="6" applyFont="1" applyFill="1" applyBorder="1" applyAlignment="1">
      <alignment wrapText="1"/>
    </xf>
    <xf numFmtId="44" fontId="1" fillId="7" borderId="1" xfId="6" applyFont="1" applyFill="1" applyBorder="1" applyAlignment="1">
      <alignment horizontal="center" vertical="center" wrapText="1"/>
    </xf>
    <xf numFmtId="0" fontId="3" fillId="7" borderId="1" xfId="0" applyFont="1" applyFill="1" applyBorder="1" applyAlignment="1">
      <alignment horizontal="center" vertical="center" wrapText="1"/>
    </xf>
    <xf numFmtId="0" fontId="1" fillId="6" borderId="1" xfId="0" applyFont="1" applyFill="1" applyBorder="1" applyAlignment="1">
      <alignment horizontal="left" vertical="center" wrapText="1"/>
    </xf>
    <xf numFmtId="164" fontId="1" fillId="6" borderId="1" xfId="0" applyNumberFormat="1" applyFont="1" applyFill="1" applyBorder="1" applyAlignment="1">
      <alignment horizontal="center" vertical="center" wrapText="1"/>
    </xf>
    <xf numFmtId="44" fontId="1" fillId="6" borderId="1" xfId="6" applyFont="1" applyFill="1" applyBorder="1" applyAlignment="1">
      <alignment horizontal="center" vertical="center" wrapText="1"/>
    </xf>
    <xf numFmtId="0" fontId="1" fillId="6" borderId="0" xfId="0" applyFont="1" applyFill="1" applyAlignment="1">
      <alignment vertical="center" wrapText="1"/>
    </xf>
    <xf numFmtId="44" fontId="1" fillId="6" borderId="0" xfId="6" applyFont="1" applyFill="1" applyBorder="1" applyAlignment="1">
      <alignment horizontal="center" vertical="center" wrapText="1"/>
    </xf>
    <xf numFmtId="0" fontId="1" fillId="6" borderId="1" xfId="0" applyFont="1" applyFill="1" applyBorder="1" applyAlignment="1">
      <alignment vertical="center" wrapText="1"/>
    </xf>
    <xf numFmtId="0" fontId="26" fillId="6" borderId="1" xfId="0" applyFont="1" applyFill="1" applyBorder="1" applyAlignment="1">
      <alignment horizontal="center" vertical="center" wrapText="1"/>
    </xf>
    <xf numFmtId="0" fontId="1" fillId="9" borderId="1" xfId="0" applyFont="1" applyFill="1" applyBorder="1" applyAlignment="1">
      <alignment vertical="center" wrapText="1"/>
    </xf>
    <xf numFmtId="1" fontId="1" fillId="9" borderId="1" xfId="0" applyNumberFormat="1" applyFont="1" applyFill="1" applyBorder="1" applyAlignment="1">
      <alignment horizontal="center" vertical="center" wrapText="1"/>
    </xf>
    <xf numFmtId="44" fontId="1" fillId="6" borderId="1" xfId="6" applyFont="1" applyFill="1" applyBorder="1" applyAlignment="1" applyProtection="1">
      <alignment horizontal="center" vertical="center" wrapText="1"/>
    </xf>
    <xf numFmtId="0" fontId="1" fillId="9" borderId="1" xfId="0" applyFont="1" applyFill="1" applyBorder="1" applyAlignment="1">
      <alignment horizontal="center" vertical="center" wrapText="1"/>
    </xf>
    <xf numFmtId="164" fontId="1" fillId="6" borderId="1" xfId="0" applyNumberFormat="1" applyFont="1" applyFill="1" applyBorder="1" applyAlignment="1">
      <alignment horizontal="right" vertical="center" wrapText="1"/>
    </xf>
    <xf numFmtId="4" fontId="1" fillId="6"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44" fontId="1" fillId="6" borderId="1" xfId="0" applyNumberFormat="1" applyFont="1" applyFill="1" applyBorder="1" applyAlignment="1">
      <alignment vertical="center" wrapText="1"/>
    </xf>
    <xf numFmtId="0" fontId="1" fillId="6" borderId="0" xfId="0" applyFont="1" applyFill="1" applyAlignment="1">
      <alignment horizontal="center" vertical="center" wrapText="1"/>
    </xf>
    <xf numFmtId="4" fontId="1" fillId="6" borderId="1" xfId="0" applyNumberFormat="1" applyFont="1" applyFill="1" applyBorder="1" applyAlignment="1">
      <alignment horizontal="center" vertical="center" wrapText="1"/>
    </xf>
    <xf numFmtId="44" fontId="1" fillId="6" borderId="1" xfId="0" applyNumberFormat="1" applyFont="1" applyFill="1" applyBorder="1" applyAlignment="1">
      <alignment horizontal="right" vertical="center" wrapText="1"/>
    </xf>
    <xf numFmtId="0" fontId="1" fillId="6" borderId="9" xfId="0" applyFont="1" applyFill="1" applyBorder="1" applyAlignment="1">
      <alignment vertical="center" wrapText="1"/>
    </xf>
    <xf numFmtId="0" fontId="1" fillId="0" borderId="3" xfId="0" applyFont="1" applyFill="1" applyBorder="1" applyAlignment="1">
      <alignment horizontal="center" vertical="center" wrapText="1"/>
    </xf>
    <xf numFmtId="0" fontId="1" fillId="12" borderId="1"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5" xfId="0" applyFont="1" applyFill="1" applyBorder="1" applyAlignment="1">
      <alignment horizontal="center" vertical="center" wrapText="1"/>
    </xf>
    <xf numFmtId="44" fontId="1" fillId="0" borderId="1" xfId="6" applyFont="1" applyFill="1" applyBorder="1" applyAlignment="1">
      <alignment horizontal="center" vertical="center" wrapText="1"/>
    </xf>
    <xf numFmtId="0" fontId="26" fillId="0" borderId="1" xfId="0" applyFont="1" applyFill="1" applyBorder="1" applyAlignment="1">
      <alignment horizontal="center" vertical="center" wrapText="1"/>
    </xf>
    <xf numFmtId="1" fontId="1" fillId="6" borderId="1" xfId="0" applyNumberFormat="1" applyFont="1" applyFill="1" applyBorder="1" applyAlignment="1">
      <alignment horizontal="center" vertical="center" wrapText="1"/>
    </xf>
    <xf numFmtId="44" fontId="1" fillId="0" borderId="1" xfId="6" applyFont="1" applyBorder="1" applyAlignment="1">
      <alignment horizontal="center" vertical="center" wrapText="1"/>
    </xf>
    <xf numFmtId="0" fontId="1" fillId="6" borderId="4" xfId="0" applyFont="1" applyFill="1" applyBorder="1" applyAlignment="1">
      <alignment horizontal="center" vertical="center" wrapText="1"/>
    </xf>
    <xf numFmtId="0" fontId="1" fillId="6" borderId="1" xfId="8" applyFont="1" applyFill="1" applyBorder="1" applyAlignment="1">
      <alignment vertical="center" wrapText="1"/>
    </xf>
    <xf numFmtId="0" fontId="1" fillId="6" borderId="1" xfId="8" applyFont="1" applyFill="1" applyBorder="1" applyAlignment="1">
      <alignment horizontal="center" vertical="center" wrapText="1"/>
    </xf>
    <xf numFmtId="4" fontId="1" fillId="6" borderId="1" xfId="8" applyNumberFormat="1" applyFont="1" applyFill="1" applyBorder="1" applyAlignment="1">
      <alignment vertical="center" wrapText="1"/>
    </xf>
    <xf numFmtId="0" fontId="26" fillId="6" borderId="1" xfId="8" applyFont="1" applyFill="1" applyBorder="1" applyAlignment="1">
      <alignment vertical="center" wrapText="1"/>
    </xf>
    <xf numFmtId="0" fontId="1" fillId="10" borderId="0" xfId="0" applyFont="1" applyFill="1" applyAlignment="1">
      <alignment horizontal="center" vertical="center" wrapText="1"/>
    </xf>
    <xf numFmtId="0" fontId="1" fillId="10" borderId="0" xfId="0" applyFont="1" applyFill="1" applyAlignment="1">
      <alignment horizontal="left" vertical="center" wrapText="1"/>
    </xf>
    <xf numFmtId="0" fontId="1" fillId="10" borderId="0" xfId="0" applyFont="1" applyFill="1" applyAlignment="1">
      <alignment vertical="center" wrapText="1"/>
    </xf>
    <xf numFmtId="0" fontId="8" fillId="10" borderId="0" xfId="0" applyFont="1" applyFill="1" applyBorder="1" applyAlignment="1">
      <alignment horizontal="center" vertical="center" wrapText="1"/>
    </xf>
    <xf numFmtId="0" fontId="30" fillId="10" borderId="0" xfId="0" applyFont="1" applyFill="1" applyAlignment="1">
      <alignment horizontal="center" vertical="center" wrapText="1"/>
    </xf>
    <xf numFmtId="44" fontId="8" fillId="10" borderId="0" xfId="6" applyFont="1" applyFill="1" applyBorder="1" applyAlignment="1">
      <alignment vertical="center" wrapText="1"/>
    </xf>
    <xf numFmtId="44" fontId="8" fillId="10" borderId="0" xfId="6" applyFont="1" applyFill="1" applyBorder="1" applyAlignment="1">
      <alignment horizontal="center" vertical="center" wrapText="1"/>
    </xf>
    <xf numFmtId="0" fontId="1" fillId="9" borderId="5" xfId="0" applyFont="1" applyFill="1" applyBorder="1" applyAlignment="1">
      <alignment horizontal="center" vertical="center" wrapText="1"/>
    </xf>
    <xf numFmtId="0" fontId="1" fillId="6" borderId="1" xfId="0" quotePrefix="1" applyFont="1" applyFill="1" applyBorder="1" applyAlignment="1">
      <alignment horizontal="center" vertical="center"/>
    </xf>
    <xf numFmtId="0" fontId="1" fillId="6" borderId="0" xfId="0" applyFont="1" applyFill="1" applyAlignment="1">
      <alignment horizontal="center" vertical="center"/>
    </xf>
    <xf numFmtId="0" fontId="1" fillId="6" borderId="1" xfId="0" applyNumberFormat="1" applyFont="1" applyFill="1" applyBorder="1" applyAlignment="1">
      <alignment horizontal="center" vertical="center" wrapText="1"/>
    </xf>
    <xf numFmtId="0" fontId="1" fillId="6" borderId="0" xfId="0" applyFont="1" applyFill="1"/>
    <xf numFmtId="0" fontId="1" fillId="6" borderId="1" xfId="0" applyNumberFormat="1" applyFont="1" applyFill="1" applyBorder="1" applyAlignment="1">
      <alignment horizontal="center" vertical="center"/>
    </xf>
    <xf numFmtId="49" fontId="1" fillId="6" borderId="1" xfId="0" quotePrefix="1" applyNumberFormat="1" applyFont="1" applyFill="1" applyBorder="1" applyAlignment="1">
      <alignment horizontal="center" vertical="center"/>
    </xf>
    <xf numFmtId="0" fontId="1" fillId="6" borderId="1" xfId="0" quotePrefix="1" applyNumberFormat="1" applyFont="1" applyFill="1" applyBorder="1" applyAlignment="1">
      <alignment horizontal="center" vertical="center"/>
    </xf>
    <xf numFmtId="0" fontId="1" fillId="0" borderId="1" xfId="0" applyFont="1" applyFill="1" applyBorder="1" applyAlignment="1">
      <alignment vertical="center" wrapText="1"/>
    </xf>
    <xf numFmtId="164" fontId="1" fillId="0" borderId="1" xfId="0" applyNumberFormat="1" applyFont="1" applyFill="1" applyBorder="1" applyAlignment="1">
      <alignment horizontal="right" vertical="center" wrapText="1"/>
    </xf>
    <xf numFmtId="0" fontId="1" fillId="0" borderId="1" xfId="8" applyFont="1" applyFill="1" applyBorder="1" applyAlignment="1">
      <alignment vertical="center" wrapText="1"/>
    </xf>
    <xf numFmtId="164" fontId="1" fillId="0" borderId="1" xfId="8" applyNumberFormat="1" applyFont="1" applyFill="1" applyBorder="1" applyAlignment="1">
      <alignment horizontal="right" vertical="center" wrapText="1"/>
    </xf>
    <xf numFmtId="0" fontId="3" fillId="0" borderId="1" xfId="0" applyFont="1" applyFill="1" applyBorder="1" applyAlignment="1">
      <alignment horizontal="left" vertical="center" wrapText="1"/>
    </xf>
    <xf numFmtId="0" fontId="1" fillId="0" borderId="1" xfId="8" applyFont="1" applyFill="1" applyBorder="1" applyAlignment="1">
      <alignment horizontal="center" wrapText="1"/>
    </xf>
    <xf numFmtId="44" fontId="1" fillId="6" borderId="1" xfId="6" applyFont="1" applyFill="1" applyBorder="1" applyAlignment="1">
      <alignment vertical="center" wrapText="1"/>
    </xf>
    <xf numFmtId="0" fontId="3" fillId="6" borderId="1" xfId="0" applyFont="1" applyFill="1" applyBorder="1" applyAlignment="1">
      <alignment vertical="center" wrapText="1"/>
    </xf>
    <xf numFmtId="164" fontId="3" fillId="6" borderId="1" xfId="6"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164" fontId="1" fillId="0" borderId="1" xfId="6" applyNumberFormat="1" applyFont="1" applyFill="1" applyBorder="1" applyAlignment="1">
      <alignment horizontal="right" vertical="center" wrapText="1"/>
    </xf>
    <xf numFmtId="0" fontId="3" fillId="0" borderId="1" xfId="0" applyFont="1" applyBorder="1" applyAlignment="1">
      <alignment horizontal="center" vertical="center" wrapText="1"/>
    </xf>
    <xf numFmtId="164" fontId="1" fillId="6" borderId="1" xfId="6" applyNumberFormat="1" applyFont="1" applyFill="1" applyBorder="1" applyAlignment="1">
      <alignment horizontal="right" vertical="center" wrapText="1"/>
    </xf>
    <xf numFmtId="0" fontId="1" fillId="0" borderId="1" xfId="5" applyFont="1" applyFill="1" applyBorder="1" applyAlignment="1">
      <alignment horizontal="left" vertical="center" wrapText="1"/>
    </xf>
    <xf numFmtId="0" fontId="1" fillId="0" borderId="1" xfId="5" applyFont="1" applyFill="1" applyBorder="1" applyAlignment="1">
      <alignment horizontal="center" vertical="center" wrapText="1"/>
    </xf>
    <xf numFmtId="0" fontId="3" fillId="0" borderId="0" xfId="0" applyFont="1" applyFill="1"/>
    <xf numFmtId="0" fontId="3" fillId="6" borderId="1" xfId="0" applyFont="1" applyFill="1" applyBorder="1" applyAlignment="1">
      <alignment horizontal="left" vertical="center" wrapText="1"/>
    </xf>
    <xf numFmtId="44" fontId="3" fillId="0" borderId="0" xfId="0" applyNumberFormat="1" applyFont="1"/>
    <xf numFmtId="0" fontId="1"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164" fontId="3" fillId="0" borderId="1" xfId="0" applyNumberFormat="1" applyFont="1" applyFill="1" applyBorder="1" applyAlignment="1">
      <alignment horizontal="right" vertical="center" wrapText="1"/>
    </xf>
    <xf numFmtId="0" fontId="1" fillId="6" borderId="1" xfId="8" applyFont="1" applyFill="1" applyBorder="1" applyAlignment="1">
      <alignment horizontal="left" vertical="center" wrapText="1"/>
    </xf>
    <xf numFmtId="8" fontId="1" fillId="6" borderId="1" xfId="8" applyNumberFormat="1" applyFont="1" applyFill="1" applyBorder="1" applyAlignment="1">
      <alignment horizontal="right" vertical="center" wrapText="1"/>
    </xf>
    <xf numFmtId="0" fontId="1" fillId="0" borderId="0" xfId="0" applyNumberFormat="1" applyFont="1" applyFill="1"/>
    <xf numFmtId="0" fontId="3" fillId="0" borderId="1" xfId="0" applyFont="1" applyBorder="1" applyAlignment="1">
      <alignment horizontal="left" wrapText="1"/>
    </xf>
    <xf numFmtId="44" fontId="1" fillId="0" borderId="1" xfId="0" applyNumberFormat="1" applyFont="1" applyFill="1" applyBorder="1" applyAlignment="1">
      <alignment horizontal="center" vertical="center" wrapText="1"/>
    </xf>
    <xf numFmtId="164" fontId="1" fillId="0" borderId="1" xfId="0" applyNumberFormat="1" applyFont="1" applyFill="1" applyBorder="1" applyAlignment="1">
      <alignment vertical="center" wrapText="1"/>
    </xf>
    <xf numFmtId="0" fontId="3" fillId="0" borderId="1" xfId="0" applyFont="1" applyBorder="1" applyAlignment="1">
      <alignment vertical="center" wrapText="1"/>
    </xf>
    <xf numFmtId="164" fontId="3" fillId="0" borderId="1" xfId="6" applyNumberFormat="1" applyFont="1" applyBorder="1" applyAlignment="1">
      <alignment horizontal="right" vertical="center" wrapText="1"/>
    </xf>
    <xf numFmtId="0" fontId="1" fillId="0" borderId="1" xfId="0" applyFont="1" applyFill="1" applyBorder="1" applyAlignment="1">
      <alignment horizontal="center" vertical="center"/>
    </xf>
    <xf numFmtId="164" fontId="1" fillId="0" borderId="1" xfId="6" applyNumberFormat="1" applyFont="1" applyFill="1" applyBorder="1" applyAlignment="1" applyProtection="1">
      <alignment horizontal="right" vertical="center"/>
    </xf>
    <xf numFmtId="164" fontId="1" fillId="0" borderId="1" xfId="6" applyNumberFormat="1" applyFont="1" applyFill="1" applyBorder="1" applyAlignment="1" applyProtection="1">
      <alignment horizontal="right" vertical="center" wrapText="1"/>
    </xf>
    <xf numFmtId="0" fontId="1" fillId="0" borderId="1" xfId="0" applyFont="1" applyFill="1" applyBorder="1" applyAlignment="1">
      <alignment vertical="center"/>
    </xf>
    <xf numFmtId="44" fontId="1" fillId="0" borderId="1" xfId="0" applyNumberFormat="1" applyFont="1" applyBorder="1" applyAlignment="1">
      <alignment horizontal="center" vertical="center"/>
    </xf>
    <xf numFmtId="0" fontId="1" fillId="6" borderId="1" xfId="0" applyFont="1" applyFill="1" applyBorder="1" applyAlignment="1">
      <alignment vertical="center"/>
    </xf>
    <xf numFmtId="44" fontId="1" fillId="6" borderId="1" xfId="0" applyNumberFormat="1" applyFont="1" applyFill="1" applyBorder="1" applyAlignment="1">
      <alignment horizontal="center" vertical="center"/>
    </xf>
    <xf numFmtId="44" fontId="1" fillId="6" borderId="8" xfId="0" applyNumberFormat="1" applyFont="1" applyFill="1" applyBorder="1" applyAlignment="1">
      <alignment horizontal="center" vertical="center"/>
    </xf>
    <xf numFmtId="0" fontId="33" fillId="0" borderId="0" xfId="8" applyFont="1" applyAlignment="1">
      <alignment horizontal="center"/>
    </xf>
    <xf numFmtId="0" fontId="34" fillId="0" borderId="1" xfId="3" applyFont="1" applyFill="1" applyBorder="1" applyAlignment="1">
      <alignment horizontal="center" vertical="center"/>
    </xf>
    <xf numFmtId="0" fontId="34" fillId="0" borderId="1" xfId="3" applyNumberFormat="1" applyFont="1" applyFill="1" applyBorder="1" applyAlignment="1">
      <alignment horizontal="center" vertical="center" wrapText="1"/>
    </xf>
    <xf numFmtId="44" fontId="34" fillId="0" borderId="1" xfId="3" applyNumberFormat="1" applyFont="1" applyFill="1" applyBorder="1" applyAlignment="1">
      <alignment horizontal="center" vertical="center" wrapText="1"/>
    </xf>
    <xf numFmtId="0" fontId="33" fillId="0" borderId="1" xfId="3" applyFont="1" applyFill="1" applyBorder="1" applyAlignment="1">
      <alignment horizontal="center" vertical="center"/>
    </xf>
    <xf numFmtId="168" fontId="33" fillId="4" borderId="1" xfId="11" applyNumberFormat="1" applyFont="1" applyFill="1" applyBorder="1" applyAlignment="1">
      <alignment horizontal="center" vertical="top" wrapText="1"/>
    </xf>
    <xf numFmtId="0" fontId="33" fillId="0" borderId="1" xfId="0" applyFont="1" applyBorder="1" applyAlignment="1">
      <alignment horizontal="center" vertical="top"/>
    </xf>
    <xf numFmtId="0" fontId="33" fillId="0" borderId="1" xfId="0" applyFont="1" applyFill="1" applyBorder="1" applyAlignment="1">
      <alignment horizontal="center" vertical="top" wrapText="1"/>
    </xf>
    <xf numFmtId="0" fontId="33" fillId="0" borderId="1" xfId="0" applyFont="1" applyBorder="1" applyAlignment="1">
      <alignment horizontal="center" vertical="center"/>
    </xf>
    <xf numFmtId="44" fontId="33" fillId="0" borderId="1" xfId="11" applyNumberFormat="1" applyFont="1" applyFill="1" applyBorder="1" applyAlignment="1">
      <alignment horizontal="center" vertical="center" wrapText="1"/>
    </xf>
    <xf numFmtId="168" fontId="33" fillId="4" borderId="1" xfId="3" applyNumberFormat="1" applyFont="1" applyFill="1" applyBorder="1" applyAlignment="1">
      <alignment horizontal="center" vertical="center" wrapText="1"/>
    </xf>
    <xf numFmtId="44" fontId="33" fillId="0" borderId="1" xfId="7" applyFont="1" applyFill="1" applyBorder="1" applyAlignment="1">
      <alignment horizontal="center" vertical="center"/>
    </xf>
    <xf numFmtId="168" fontId="33" fillId="0" borderId="1" xfId="3" applyNumberFormat="1" applyFont="1" applyFill="1" applyBorder="1" applyAlignment="1">
      <alignment horizontal="center"/>
    </xf>
    <xf numFmtId="168" fontId="33" fillId="0" borderId="1" xfId="3" applyNumberFormat="1" applyFont="1" applyFill="1" applyBorder="1" applyAlignment="1">
      <alignment horizontal="center" vertical="center"/>
    </xf>
    <xf numFmtId="44" fontId="33" fillId="0" borderId="1" xfId="7" applyFont="1" applyBorder="1" applyAlignment="1">
      <alignment horizontal="center" vertical="center"/>
    </xf>
    <xf numFmtId="44" fontId="33" fillId="0" borderId="1" xfId="7" applyFont="1" applyBorder="1" applyAlignment="1">
      <alignment horizontal="center" vertical="top" wrapText="1"/>
    </xf>
    <xf numFmtId="0" fontId="33" fillId="0" borderId="1" xfId="3" applyFont="1" applyFill="1" applyBorder="1" applyAlignment="1">
      <alignment horizontal="center" vertical="center" wrapText="1"/>
    </xf>
    <xf numFmtId="44" fontId="33" fillId="0" borderId="1" xfId="3" applyNumberFormat="1" applyFont="1" applyFill="1" applyBorder="1" applyAlignment="1">
      <alignment horizontal="center" vertical="center" wrapText="1"/>
    </xf>
    <xf numFmtId="44" fontId="34" fillId="0" borderId="1" xfId="7" applyFont="1" applyBorder="1" applyAlignment="1">
      <alignment horizontal="center" vertical="center"/>
    </xf>
    <xf numFmtId="44" fontId="33" fillId="0" borderId="1" xfId="7" applyFont="1" applyBorder="1" applyAlignment="1">
      <alignment horizontal="right" vertical="center"/>
    </xf>
    <xf numFmtId="44" fontId="33" fillId="0" borderId="1" xfId="7" applyFont="1" applyBorder="1" applyAlignment="1">
      <alignment horizontal="center" vertical="center" wrapText="1"/>
    </xf>
    <xf numFmtId="0" fontId="33" fillId="0" borderId="0" xfId="0" applyFont="1"/>
    <xf numFmtId="0" fontId="33" fillId="0" borderId="1" xfId="3" applyNumberFormat="1" applyFont="1" applyBorder="1" applyAlignment="1">
      <alignment horizontal="center" vertical="center" wrapText="1"/>
    </xf>
    <xf numFmtId="169" fontId="33" fillId="0" borderId="1" xfId="3" applyNumberFormat="1" applyFont="1" applyBorder="1" applyAlignment="1">
      <alignment horizontal="center" vertical="center" wrapText="1"/>
    </xf>
    <xf numFmtId="0" fontId="33" fillId="0" borderId="1" xfId="7" applyNumberFormat="1" applyFont="1" applyBorder="1" applyAlignment="1">
      <alignment horizontal="center" vertical="center"/>
    </xf>
    <xf numFmtId="44" fontId="34" fillId="0" borderId="1" xfId="3" applyNumberFormat="1" applyFont="1" applyFill="1" applyBorder="1" applyAlignment="1">
      <alignment horizontal="center" vertical="center"/>
    </xf>
    <xf numFmtId="0" fontId="34" fillId="0" borderId="1" xfId="3" applyFont="1" applyFill="1" applyBorder="1" applyAlignment="1">
      <alignment horizontal="center"/>
    </xf>
    <xf numFmtId="0" fontId="34" fillId="0" borderId="1" xfId="3" applyNumberFormat="1" applyFont="1" applyFill="1" applyBorder="1" applyAlignment="1">
      <alignment horizontal="center"/>
    </xf>
    <xf numFmtId="44" fontId="34" fillId="0" borderId="1" xfId="3" applyNumberFormat="1" applyFont="1" applyFill="1" applyBorder="1" applyAlignment="1">
      <alignment horizontal="center"/>
    </xf>
    <xf numFmtId="0" fontId="33" fillId="0" borderId="1" xfId="8" applyFont="1" applyBorder="1" applyAlignment="1">
      <alignment horizontal="center" vertical="center" wrapText="1"/>
    </xf>
    <xf numFmtId="168" fontId="33" fillId="4" borderId="1" xfId="11" applyNumberFormat="1" applyFont="1" applyFill="1" applyBorder="1" applyAlignment="1">
      <alignment horizontal="center" vertical="center" wrapText="1"/>
    </xf>
    <xf numFmtId="0" fontId="33" fillId="0" borderId="1" xfId="8" applyFont="1" applyBorder="1" applyAlignment="1">
      <alignment horizontal="center" vertical="center"/>
    </xf>
    <xf numFmtId="8" fontId="33" fillId="0" borderId="1" xfId="8" applyNumberFormat="1" applyFont="1" applyFill="1" applyBorder="1" applyAlignment="1">
      <alignment horizontal="right" vertical="center"/>
    </xf>
    <xf numFmtId="0" fontId="33" fillId="0" borderId="1" xfId="8" applyFont="1" applyFill="1" applyBorder="1" applyAlignment="1">
      <alignment horizontal="center" vertical="center" wrapText="1"/>
    </xf>
    <xf numFmtId="168" fontId="33" fillId="0" borderId="1" xfId="3" applyNumberFormat="1" applyFont="1" applyFill="1" applyBorder="1" applyAlignment="1">
      <alignment horizontal="center" vertical="center" wrapText="1"/>
    </xf>
    <xf numFmtId="169" fontId="33" fillId="0" borderId="1" xfId="11" applyNumberFormat="1" applyFont="1" applyFill="1" applyBorder="1" applyAlignment="1">
      <alignment horizontal="center" vertical="center" wrapText="1"/>
    </xf>
    <xf numFmtId="0" fontId="33" fillId="0" borderId="1" xfId="7" applyNumberFormat="1" applyFont="1" applyFill="1" applyBorder="1" applyAlignment="1">
      <alignment horizontal="center" vertical="center"/>
    </xf>
    <xf numFmtId="44" fontId="36" fillId="0" borderId="1" xfId="7" applyFont="1" applyBorder="1" applyAlignment="1">
      <alignment horizontal="center" vertical="center" wrapText="1"/>
    </xf>
    <xf numFmtId="168" fontId="33" fillId="0" borderId="1" xfId="3" applyNumberFormat="1" applyFont="1" applyFill="1" applyBorder="1" applyAlignment="1">
      <alignment horizontal="right" vertical="center"/>
    </xf>
    <xf numFmtId="44" fontId="34" fillId="0" borderId="8" xfId="3" applyNumberFormat="1" applyFont="1" applyFill="1" applyBorder="1" applyAlignment="1">
      <alignment horizontal="center"/>
    </xf>
    <xf numFmtId="8" fontId="34" fillId="0" borderId="8" xfId="3" applyNumberFormat="1" applyFont="1" applyFill="1" applyBorder="1" applyAlignment="1">
      <alignment horizontal="right" vertical="center"/>
    </xf>
    <xf numFmtId="0" fontId="34" fillId="13" borderId="19" xfId="8" applyFont="1" applyFill="1" applyBorder="1" applyAlignment="1">
      <alignment horizontal="right"/>
    </xf>
    <xf numFmtId="8" fontId="34" fillId="13" borderId="19" xfId="8" applyNumberFormat="1" applyFont="1" applyFill="1" applyBorder="1" applyAlignment="1">
      <alignment horizontal="right"/>
    </xf>
    <xf numFmtId="0" fontId="33" fillId="4" borderId="1" xfId="3" applyNumberFormat="1" applyFont="1" applyFill="1" applyBorder="1" applyAlignment="1">
      <alignment horizontal="center" vertical="center" wrapText="1"/>
    </xf>
    <xf numFmtId="0" fontId="33" fillId="0" borderId="1" xfId="7" applyNumberFormat="1" applyFont="1" applyBorder="1" applyAlignment="1">
      <alignment horizontal="center" vertical="center" wrapText="1"/>
    </xf>
    <xf numFmtId="44" fontId="33" fillId="0" borderId="1" xfId="7" applyNumberFormat="1" applyFont="1" applyBorder="1" applyAlignment="1">
      <alignment horizontal="center" vertical="center" wrapText="1"/>
    </xf>
    <xf numFmtId="170" fontId="33" fillId="4" borderId="1" xfId="3" applyNumberFormat="1" applyFont="1" applyFill="1" applyBorder="1" applyAlignment="1">
      <alignment horizontal="center" vertical="center" wrapText="1"/>
    </xf>
    <xf numFmtId="170" fontId="33" fillId="0" borderId="1" xfId="3" applyNumberFormat="1" applyFont="1" applyFill="1" applyBorder="1" applyAlignment="1">
      <alignment horizontal="center" vertical="center" wrapText="1"/>
    </xf>
    <xf numFmtId="44" fontId="33" fillId="0" borderId="1" xfId="7" applyFont="1" applyFill="1" applyBorder="1" applyAlignment="1">
      <alignment horizontal="center" vertical="center" wrapText="1"/>
    </xf>
    <xf numFmtId="0" fontId="33" fillId="0" borderId="1" xfId="0" applyFont="1" applyBorder="1" applyAlignment="1">
      <alignment horizontal="center" vertical="top" wrapText="1"/>
    </xf>
    <xf numFmtId="168" fontId="33" fillId="0" borderId="1" xfId="3" applyNumberFormat="1" applyFont="1" applyFill="1" applyBorder="1" applyAlignment="1">
      <alignment horizontal="center" vertical="top" wrapText="1"/>
    </xf>
    <xf numFmtId="44" fontId="33" fillId="0" borderId="1" xfId="7" applyFont="1" applyFill="1" applyBorder="1" applyAlignment="1">
      <alignment horizontal="center" vertical="top" wrapText="1"/>
    </xf>
    <xf numFmtId="0" fontId="33" fillId="0" borderId="1" xfId="3" applyNumberFormat="1" applyFont="1" applyFill="1" applyBorder="1" applyAlignment="1">
      <alignment horizontal="center" vertical="center"/>
    </xf>
    <xf numFmtId="0" fontId="33" fillId="4" borderId="1" xfId="11" applyNumberFormat="1" applyFont="1" applyFill="1" applyBorder="1" applyAlignment="1">
      <alignment horizontal="center" vertical="center" wrapText="1"/>
    </xf>
    <xf numFmtId="0" fontId="33" fillId="0" borderId="1" xfId="3" applyFont="1" applyFill="1" applyBorder="1" applyAlignment="1">
      <alignment horizontal="left" vertical="center" wrapText="1"/>
    </xf>
    <xf numFmtId="0" fontId="33" fillId="4" borderId="1" xfId="14" applyNumberFormat="1" applyFont="1" applyFill="1" applyBorder="1" applyAlignment="1" applyProtection="1">
      <alignment horizontal="center" vertical="center" wrapText="1"/>
    </xf>
    <xf numFmtId="0" fontId="33" fillId="0" borderId="1" xfId="7" applyNumberFormat="1" applyFont="1" applyFill="1" applyBorder="1" applyAlignment="1" applyProtection="1">
      <alignment horizontal="center" vertical="center" wrapText="1"/>
    </xf>
    <xf numFmtId="168" fontId="35" fillId="0" borderId="1" xfId="3" applyNumberFormat="1" applyFont="1" applyFill="1" applyBorder="1" applyAlignment="1">
      <alignment horizontal="center" vertical="center" wrapText="1"/>
    </xf>
    <xf numFmtId="168" fontId="33" fillId="0" borderId="1" xfId="3" applyNumberFormat="1" applyFont="1" applyFill="1" applyBorder="1" applyAlignment="1">
      <alignment horizontal="right" vertical="center" wrapText="1"/>
    </xf>
    <xf numFmtId="0" fontId="33" fillId="0" borderId="1" xfId="3" applyFont="1" applyFill="1" applyBorder="1" applyAlignment="1">
      <alignment horizontal="left" vertical="center"/>
    </xf>
    <xf numFmtId="44" fontId="33" fillId="0" borderId="1" xfId="7" applyFont="1" applyFill="1" applyBorder="1" applyAlignment="1" applyProtection="1">
      <alignment horizontal="right" vertical="center" wrapText="1"/>
    </xf>
    <xf numFmtId="44" fontId="35" fillId="0" borderId="1" xfId="7" applyFont="1" applyFill="1" applyBorder="1" applyAlignment="1" applyProtection="1">
      <alignment horizontal="center" vertical="center"/>
    </xf>
    <xf numFmtId="44" fontId="33" fillId="0" borderId="1" xfId="7" applyFont="1" applyFill="1" applyBorder="1" applyAlignment="1" applyProtection="1">
      <alignment horizontal="center" vertical="center"/>
    </xf>
    <xf numFmtId="44" fontId="33" fillId="0" borderId="1" xfId="7" applyFont="1" applyFill="1" applyBorder="1" applyAlignment="1" applyProtection="1">
      <alignment horizontal="center" vertical="center" wrapText="1"/>
    </xf>
    <xf numFmtId="0" fontId="0" fillId="15" borderId="23" xfId="0" applyFont="1" applyFill="1" applyBorder="1" applyAlignment="1">
      <alignment horizontal="center" vertical="center"/>
    </xf>
    <xf numFmtId="0" fontId="0" fillId="15" borderId="24" xfId="0" applyNumberFormat="1" applyFont="1" applyFill="1" applyBorder="1" applyAlignment="1">
      <alignment horizontal="center" vertical="center" wrapText="1"/>
    </xf>
    <xf numFmtId="0" fontId="39" fillId="15" borderId="24" xfId="0" applyNumberFormat="1" applyFont="1" applyFill="1" applyBorder="1" applyAlignment="1">
      <alignment horizontal="center" vertical="center" wrapText="1"/>
    </xf>
    <xf numFmtId="14" fontId="0" fillId="15" borderId="24" xfId="0" applyNumberFormat="1" applyFont="1" applyFill="1" applyBorder="1" applyAlignment="1">
      <alignment horizontal="center" vertical="center"/>
    </xf>
    <xf numFmtId="0" fontId="0" fillId="15" borderId="24" xfId="0" applyNumberFormat="1" applyFont="1" applyFill="1" applyBorder="1" applyAlignment="1">
      <alignment horizontal="center" vertical="center"/>
    </xf>
    <xf numFmtId="164" fontId="0" fillId="15" borderId="25" xfId="0" applyNumberFormat="1" applyFont="1" applyFill="1" applyBorder="1" applyAlignment="1">
      <alignment horizontal="center" vertical="center"/>
    </xf>
    <xf numFmtId="0" fontId="31" fillId="0" borderId="0" xfId="0" applyFont="1" applyAlignment="1">
      <alignment horizontal="center" vertical="center"/>
    </xf>
    <xf numFmtId="0" fontId="0" fillId="0" borderId="3" xfId="0" applyBorder="1" applyAlignment="1">
      <alignment horizontal="center" vertical="center"/>
    </xf>
    <xf numFmtId="0" fontId="0" fillId="0" borderId="1" xfId="0" applyNumberFormat="1" applyBorder="1" applyAlignment="1">
      <alignment horizontal="center" vertical="center" wrapText="1"/>
    </xf>
    <xf numFmtId="0" fontId="39"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0" fontId="0" fillId="0" borderId="1" xfId="0" applyNumberFormat="1" applyBorder="1" applyAlignment="1">
      <alignment horizontal="center" vertical="center"/>
    </xf>
    <xf numFmtId="164" fontId="0" fillId="6" borderId="1" xfId="0" applyNumberFormat="1" applyFill="1" applyBorder="1" applyAlignment="1">
      <alignment horizontal="center" vertical="center"/>
    </xf>
    <xf numFmtId="0" fontId="0" fillId="0" borderId="1" xfId="0" applyBorder="1" applyAlignment="1">
      <alignment horizontal="center" vertical="center"/>
    </xf>
    <xf numFmtId="0" fontId="39" fillId="0" borderId="3" xfId="0" applyNumberFormat="1" applyFont="1" applyBorder="1" applyAlignment="1">
      <alignment horizontal="center" vertical="center" wrapText="1"/>
    </xf>
    <xf numFmtId="164" fontId="0" fillId="6" borderId="8" xfId="0" applyNumberFormat="1" applyFill="1" applyBorder="1" applyAlignment="1">
      <alignment horizontal="center" vertical="center"/>
    </xf>
    <xf numFmtId="0" fontId="0" fillId="0" borderId="0" xfId="0" applyNumberFormat="1" applyAlignment="1">
      <alignment horizontal="center" vertical="center" wrapText="1"/>
    </xf>
    <xf numFmtId="0" fontId="39" fillId="0" borderId="0" xfId="0" applyNumberFormat="1" applyFont="1" applyAlignment="1">
      <alignment horizontal="center" vertical="center" wrapText="1"/>
    </xf>
    <xf numFmtId="14" fontId="0" fillId="0" borderId="0" xfId="0" applyNumberFormat="1" applyAlignment="1">
      <alignment horizontal="center" vertical="center"/>
    </xf>
    <xf numFmtId="0" fontId="0" fillId="0" borderId="0" xfId="0" applyNumberFormat="1" applyAlignment="1">
      <alignment horizontal="center" vertical="center"/>
    </xf>
    <xf numFmtId="164" fontId="31" fillId="7" borderId="19" xfId="0" applyNumberFormat="1" applyFont="1" applyFill="1" applyBorder="1" applyAlignment="1">
      <alignment horizontal="center" vertical="center"/>
    </xf>
    <xf numFmtId="164" fontId="0" fillId="0" borderId="0" xfId="0" applyNumberFormat="1" applyAlignment="1">
      <alignment horizontal="center" vertical="center"/>
    </xf>
    <xf numFmtId="0" fontId="3" fillId="0" borderId="0" xfId="0" applyFont="1" applyAlignment="1">
      <alignment horizontal="right" vertical="center"/>
    </xf>
    <xf numFmtId="44" fontId="1" fillId="0" borderId="8" xfId="6" applyFont="1" applyFill="1" applyBorder="1" applyAlignment="1">
      <alignment horizontal="center" vertical="center" wrapText="1"/>
    </xf>
    <xf numFmtId="4" fontId="1" fillId="6" borderId="8" xfId="8" applyNumberFormat="1" applyFont="1" applyFill="1" applyBorder="1" applyAlignment="1">
      <alignment vertical="center" wrapText="1"/>
    </xf>
    <xf numFmtId="44" fontId="3" fillId="6" borderId="10" xfId="0" applyNumberFormat="1" applyFont="1" applyFill="1" applyBorder="1" applyAlignment="1">
      <alignment horizontal="right" vertical="center" wrapText="1"/>
    </xf>
    <xf numFmtId="44" fontId="3" fillId="11" borderId="18" xfId="6" applyNumberFormat="1"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7" fillId="6" borderId="1" xfId="0" applyFont="1" applyFill="1" applyBorder="1" applyAlignment="1">
      <alignment vertical="center"/>
    </xf>
    <xf numFmtId="168" fontId="33" fillId="0" borderId="0" xfId="3" applyNumberFormat="1" applyFont="1" applyFill="1" applyBorder="1" applyAlignment="1">
      <alignment horizontal="center"/>
    </xf>
    <xf numFmtId="0" fontId="40" fillId="0" borderId="0" xfId="0" applyFont="1" applyAlignment="1">
      <alignment horizontal="center" vertical="center"/>
    </xf>
    <xf numFmtId="0" fontId="40" fillId="7" borderId="1" xfId="0" applyFont="1" applyFill="1" applyBorder="1" applyAlignment="1">
      <alignment horizontal="center" vertical="center" wrapText="1"/>
    </xf>
    <xf numFmtId="0" fontId="40" fillId="6" borderId="1" xfId="0" applyFont="1" applyFill="1" applyBorder="1" applyAlignment="1">
      <alignment horizontal="center" vertical="center" wrapText="1"/>
    </xf>
    <xf numFmtId="8" fontId="40" fillId="6" borderId="1" xfId="0" applyNumberFormat="1" applyFont="1" applyFill="1" applyBorder="1" applyAlignment="1">
      <alignment horizontal="center" vertical="center" wrapText="1"/>
    </xf>
    <xf numFmtId="0" fontId="40" fillId="6" borderId="1" xfId="0" applyFont="1" applyFill="1" applyBorder="1" applyAlignment="1">
      <alignment vertical="center" wrapText="1"/>
    </xf>
    <xf numFmtId="44" fontId="40" fillId="6" borderId="1" xfId="6" applyFont="1" applyFill="1" applyBorder="1" applyAlignment="1">
      <alignment horizontal="center" vertical="center" wrapText="1"/>
    </xf>
    <xf numFmtId="0" fontId="42" fillId="6" borderId="1" xfId="0" applyFont="1" applyFill="1" applyBorder="1" applyAlignment="1">
      <alignment horizontal="center" vertical="center" wrapText="1"/>
    </xf>
    <xf numFmtId="0" fontId="41" fillId="6" borderId="1" xfId="0" applyFont="1" applyFill="1" applyBorder="1" applyAlignment="1">
      <alignment horizontal="center" vertical="center" wrapText="1"/>
    </xf>
    <xf numFmtId="44" fontId="42" fillId="6" borderId="7" xfId="0" applyNumberFormat="1" applyFont="1" applyFill="1" applyBorder="1" applyAlignment="1">
      <alignment horizontal="center" vertical="center" wrapText="1"/>
    </xf>
    <xf numFmtId="0" fontId="40" fillId="10" borderId="0" xfId="0" applyFont="1" applyFill="1" applyAlignment="1">
      <alignment horizontal="center" vertical="center" wrapText="1"/>
    </xf>
    <xf numFmtId="0" fontId="1" fillId="6" borderId="9" xfId="0" applyFont="1" applyFill="1" applyBorder="1" applyAlignment="1">
      <alignment horizontal="center" vertical="center"/>
    </xf>
    <xf numFmtId="0" fontId="1" fillId="6" borderId="0" xfId="0" applyFont="1" applyFill="1" applyAlignment="1">
      <alignment horizontal="center" vertical="center"/>
    </xf>
    <xf numFmtId="0" fontId="19" fillId="0" borderId="2" xfId="0" applyFont="1" applyBorder="1" applyAlignment="1">
      <alignment horizontal="left" vertical="center"/>
    </xf>
    <xf numFmtId="0" fontId="3" fillId="7"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44" fontId="3" fillId="0" borderId="1" xfId="6" applyFont="1" applyFill="1" applyBorder="1" applyAlignment="1">
      <alignment horizontal="center" vertical="center" wrapText="1"/>
    </xf>
    <xf numFmtId="0" fontId="41" fillId="0"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44" fontId="3" fillId="11" borderId="1" xfId="6" applyFont="1" applyFill="1" applyBorder="1" applyAlignment="1">
      <alignment horizontal="center" vertical="center" wrapText="1"/>
    </xf>
    <xf numFmtId="0" fontId="3"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8" xfId="0" applyFont="1" applyFill="1" applyBorder="1" applyAlignment="1">
      <alignment horizontal="center" vertical="center"/>
    </xf>
    <xf numFmtId="0" fontId="1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4" xfId="0" applyFont="1" applyBorder="1" applyAlignment="1">
      <alignment horizontal="center"/>
    </xf>
    <xf numFmtId="0" fontId="3" fillId="0" borderId="7" xfId="0" applyFont="1" applyBorder="1" applyAlignment="1">
      <alignment horizontal="center"/>
    </xf>
    <xf numFmtId="0" fontId="34" fillId="7" borderId="1" xfId="3" applyFont="1" applyFill="1" applyBorder="1" applyAlignment="1">
      <alignment horizontal="center" vertical="center"/>
    </xf>
    <xf numFmtId="0" fontId="37" fillId="0" borderId="16" xfId="8" applyFont="1" applyFill="1" applyBorder="1" applyAlignment="1">
      <alignment horizontal="center" vertical="center"/>
    </xf>
    <xf numFmtId="0" fontId="37" fillId="0" borderId="17" xfId="8" applyFont="1" applyFill="1" applyBorder="1" applyAlignment="1">
      <alignment horizontal="center" vertical="center"/>
    </xf>
    <xf numFmtId="0" fontId="37" fillId="0" borderId="18" xfId="8" applyFont="1" applyFill="1" applyBorder="1" applyAlignment="1">
      <alignment horizontal="center" vertical="center"/>
    </xf>
    <xf numFmtId="0" fontId="3" fillId="5" borderId="1" xfId="0" applyFont="1" applyFill="1" applyBorder="1" applyAlignment="1">
      <alignment horizontal="left" vertical="center"/>
    </xf>
    <xf numFmtId="0" fontId="8" fillId="0" borderId="0" xfId="0" applyFont="1" applyAlignment="1">
      <alignment horizontal="center" vertical="center" wrapText="1"/>
    </xf>
    <xf numFmtId="0" fontId="3" fillId="2" borderId="1" xfId="0" applyFont="1" applyFill="1" applyBorder="1" applyAlignment="1">
      <alignment horizontal="left" vertical="center"/>
    </xf>
    <xf numFmtId="0" fontId="38" fillId="14" borderId="20" xfId="0" applyNumberFormat="1" applyFont="1" applyFill="1" applyBorder="1" applyAlignment="1">
      <alignment horizontal="center" vertical="center" wrapText="1"/>
    </xf>
    <xf numFmtId="0" fontId="38" fillId="14" borderId="21" xfId="0" applyNumberFormat="1" applyFont="1" applyFill="1" applyBorder="1" applyAlignment="1">
      <alignment horizontal="center" vertical="center" wrapText="1"/>
    </xf>
    <xf numFmtId="0" fontId="38" fillId="14" borderId="22" xfId="0" applyNumberFormat="1" applyFont="1" applyFill="1" applyBorder="1" applyAlignment="1">
      <alignment horizontal="center" vertical="center" wrapText="1"/>
    </xf>
  </cellXfs>
  <cellStyles count="18">
    <cellStyle name="Dziesiętny" xfId="14" builtinId="3"/>
    <cellStyle name="Excel Built-in Normal" xfId="1"/>
    <cellStyle name="Excel_BuiltIn_Currency" xfId="2"/>
    <cellStyle name="Normalny" xfId="0" builtinId="0"/>
    <cellStyle name="Normalny 2" xfId="3"/>
    <cellStyle name="Normalny 3" xfId="4"/>
    <cellStyle name="Normalny 3 2" xfId="8"/>
    <cellStyle name="Normalny 4" xfId="9"/>
    <cellStyle name="Normalny_pozostałe dane" xfId="11"/>
    <cellStyle name="Normalny_Zeszyt1" xfId="5"/>
    <cellStyle name="Walutowy" xfId="6" builtinId="4"/>
    <cellStyle name="Walutowy 2" xfId="7"/>
    <cellStyle name="Walutowy 2 2" xfId="13"/>
    <cellStyle name="Walutowy 2 3" xfId="16"/>
    <cellStyle name="Walutowy 3" xfId="10"/>
    <cellStyle name="Walutowy 3 2" xfId="17"/>
    <cellStyle name="Walutowy 4" xfId="12"/>
    <cellStyle name="Walutowy 5"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L15"/>
  <sheetViews>
    <sheetView view="pageBreakPreview" zoomScale="77" zoomScaleNormal="110" zoomScaleSheetLayoutView="77" workbookViewId="0">
      <selection activeCell="O10" sqref="O10"/>
    </sheetView>
  </sheetViews>
  <sheetFormatPr defaultColWidth="9.140625" defaultRowHeight="12.75"/>
  <cols>
    <col min="1" max="1" width="5.42578125" style="14" customWidth="1"/>
    <col min="2" max="2" width="20.140625" style="14" customWidth="1"/>
    <col min="3" max="3" width="16.85546875" style="16" customWidth="1"/>
    <col min="4" max="4" width="14.5703125" style="16" customWidth="1"/>
    <col min="5" max="5" width="14.42578125" style="16" customWidth="1"/>
    <col min="6" max="6" width="8" style="16" customWidth="1"/>
    <col min="7" max="7" width="22.42578125" style="16" customWidth="1"/>
    <col min="8" max="8" width="20.85546875" style="16" customWidth="1"/>
    <col min="9" max="9" width="13" style="16" customWidth="1"/>
    <col min="10" max="10" width="8.7109375" style="16" customWidth="1"/>
    <col min="11" max="16384" width="9.140625" style="14"/>
  </cols>
  <sheetData>
    <row r="1" spans="1:12">
      <c r="A1" s="2" t="s">
        <v>48</v>
      </c>
      <c r="I1" s="6"/>
    </row>
    <row r="3" spans="1:12" ht="35.25" customHeight="1">
      <c r="A3" s="4" t="s">
        <v>3</v>
      </c>
      <c r="B3" s="4" t="s">
        <v>4</v>
      </c>
      <c r="C3" s="4" t="s">
        <v>45</v>
      </c>
      <c r="D3" s="4" t="s">
        <v>5</v>
      </c>
      <c r="E3" s="4" t="s">
        <v>6</v>
      </c>
      <c r="F3" s="4" t="s">
        <v>1</v>
      </c>
      <c r="G3" s="5" t="s">
        <v>23</v>
      </c>
      <c r="H3" s="5" t="s">
        <v>273</v>
      </c>
      <c r="I3" s="5" t="s">
        <v>7</v>
      </c>
      <c r="J3" s="5" t="s">
        <v>295</v>
      </c>
    </row>
    <row r="4" spans="1:12" s="145" customFormat="1" ht="36" customHeight="1">
      <c r="A4" s="35">
        <v>1</v>
      </c>
      <c r="B4" s="35" t="s">
        <v>44</v>
      </c>
      <c r="C4" s="35" t="s">
        <v>50</v>
      </c>
      <c r="D4" s="142" t="s">
        <v>49</v>
      </c>
      <c r="E4" s="142" t="s">
        <v>416</v>
      </c>
      <c r="F4" s="143" t="s">
        <v>482</v>
      </c>
      <c r="G4" s="144" t="s">
        <v>51</v>
      </c>
      <c r="H4" s="144" t="s">
        <v>812</v>
      </c>
      <c r="I4" s="28">
        <v>64</v>
      </c>
      <c r="J4" s="28"/>
    </row>
    <row r="5" spans="1:12" s="145" customFormat="1" ht="33.75" customHeight="1">
      <c r="A5" s="35">
        <v>2</v>
      </c>
      <c r="B5" s="35" t="s">
        <v>117</v>
      </c>
      <c r="C5" s="35" t="s">
        <v>118</v>
      </c>
      <c r="D5" s="142" t="s">
        <v>119</v>
      </c>
      <c r="E5" s="142">
        <v>53148200024</v>
      </c>
      <c r="F5" s="146" t="s">
        <v>481</v>
      </c>
      <c r="G5" s="144"/>
      <c r="H5" s="144"/>
      <c r="I5" s="28">
        <v>24</v>
      </c>
      <c r="J5" s="28"/>
    </row>
    <row r="6" spans="1:12" s="145" customFormat="1" ht="66.75" customHeight="1">
      <c r="A6" s="35">
        <v>3</v>
      </c>
      <c r="B6" s="35" t="s">
        <v>438</v>
      </c>
      <c r="C6" s="35" t="s">
        <v>129</v>
      </c>
      <c r="D6" s="142" t="s">
        <v>130</v>
      </c>
      <c r="E6" s="147" t="s">
        <v>433</v>
      </c>
      <c r="F6" s="146" t="s">
        <v>434</v>
      </c>
      <c r="G6" s="144" t="s">
        <v>131</v>
      </c>
      <c r="H6" s="144" t="s">
        <v>274</v>
      </c>
      <c r="I6" s="28">
        <v>47</v>
      </c>
      <c r="J6" s="28">
        <v>235</v>
      </c>
    </row>
    <row r="7" spans="1:12" s="145" customFormat="1" ht="43.5" customHeight="1">
      <c r="A7" s="35">
        <v>4</v>
      </c>
      <c r="B7" s="35" t="s">
        <v>759</v>
      </c>
      <c r="C7" s="35" t="s">
        <v>978</v>
      </c>
      <c r="D7" s="28" t="s">
        <v>139</v>
      </c>
      <c r="E7" s="148">
        <v>340486580</v>
      </c>
      <c r="F7" s="146" t="s">
        <v>275</v>
      </c>
      <c r="G7" s="144" t="s">
        <v>276</v>
      </c>
      <c r="H7" s="144" t="s">
        <v>274</v>
      </c>
      <c r="I7" s="28">
        <v>9</v>
      </c>
      <c r="J7" s="28">
        <v>50</v>
      </c>
    </row>
    <row r="8" spans="1:12" s="145" customFormat="1" ht="30.75" customHeight="1">
      <c r="A8" s="35">
        <v>5</v>
      </c>
      <c r="B8" s="35" t="s">
        <v>141</v>
      </c>
      <c r="C8" s="35" t="s">
        <v>142</v>
      </c>
      <c r="D8" s="28" t="s">
        <v>143</v>
      </c>
      <c r="E8" s="148" t="s">
        <v>151</v>
      </c>
      <c r="F8" s="146">
        <v>86559</v>
      </c>
      <c r="G8" s="144" t="s">
        <v>144</v>
      </c>
      <c r="H8" s="144" t="s">
        <v>274</v>
      </c>
      <c r="I8" s="28"/>
      <c r="J8" s="28"/>
    </row>
    <row r="9" spans="1:12" s="145" customFormat="1" ht="35.25" customHeight="1">
      <c r="A9" s="35">
        <v>6</v>
      </c>
      <c r="B9" s="35" t="s">
        <v>148</v>
      </c>
      <c r="C9" s="35" t="s">
        <v>149</v>
      </c>
      <c r="D9" s="28" t="s">
        <v>150</v>
      </c>
      <c r="E9" s="148" t="s">
        <v>152</v>
      </c>
      <c r="F9" s="146" t="s">
        <v>153</v>
      </c>
      <c r="G9" s="144" t="s">
        <v>144</v>
      </c>
      <c r="H9" s="144"/>
      <c r="I9" s="28">
        <v>28</v>
      </c>
      <c r="J9" s="28">
        <v>184</v>
      </c>
    </row>
    <row r="10" spans="1:12" s="145" customFormat="1" ht="25.5">
      <c r="A10" s="35">
        <v>7</v>
      </c>
      <c r="B10" s="35" t="s">
        <v>156</v>
      </c>
      <c r="C10" s="35" t="s">
        <v>979</v>
      </c>
      <c r="D10" s="28" t="s">
        <v>157</v>
      </c>
      <c r="E10" s="148" t="s">
        <v>158</v>
      </c>
      <c r="F10" s="146" t="s">
        <v>280</v>
      </c>
      <c r="G10" s="144" t="s">
        <v>418</v>
      </c>
      <c r="H10" s="146" t="s">
        <v>279</v>
      </c>
      <c r="I10" s="28">
        <v>22</v>
      </c>
      <c r="J10" s="28">
        <v>63</v>
      </c>
    </row>
    <row r="11" spans="1:12" s="145" customFormat="1" ht="32.25" customHeight="1">
      <c r="A11" s="35">
        <v>8</v>
      </c>
      <c r="B11" s="35" t="s">
        <v>452</v>
      </c>
      <c r="C11" s="35" t="s">
        <v>161</v>
      </c>
      <c r="D11" s="28" t="s">
        <v>162</v>
      </c>
      <c r="E11" s="147" t="s">
        <v>453</v>
      </c>
      <c r="F11" s="146" t="s">
        <v>280</v>
      </c>
      <c r="G11" s="146" t="s">
        <v>163</v>
      </c>
      <c r="H11" s="146" t="s">
        <v>279</v>
      </c>
      <c r="I11" s="28"/>
      <c r="J11" s="28"/>
    </row>
    <row r="12" spans="1:12" s="145" customFormat="1" ht="38.25" customHeight="1">
      <c r="A12" s="35">
        <v>9</v>
      </c>
      <c r="B12" s="35" t="s">
        <v>459</v>
      </c>
      <c r="C12" s="35" t="s">
        <v>980</v>
      </c>
      <c r="D12" s="28" t="s">
        <v>165</v>
      </c>
      <c r="E12" s="147" t="s">
        <v>461</v>
      </c>
      <c r="F12" s="146" t="s">
        <v>280</v>
      </c>
      <c r="G12" s="146" t="s">
        <v>281</v>
      </c>
      <c r="H12" s="144" t="s">
        <v>274</v>
      </c>
      <c r="I12" s="28">
        <v>40</v>
      </c>
      <c r="J12" s="28">
        <v>282</v>
      </c>
    </row>
    <row r="13" spans="1:12" s="145" customFormat="1" ht="31.5" customHeight="1">
      <c r="A13" s="35">
        <v>10</v>
      </c>
      <c r="B13" s="35" t="s">
        <v>464</v>
      </c>
      <c r="C13" s="35" t="s">
        <v>466</v>
      </c>
      <c r="D13" s="28" t="s">
        <v>170</v>
      </c>
      <c r="E13" s="147" t="s">
        <v>467</v>
      </c>
      <c r="F13" s="146" t="s">
        <v>280</v>
      </c>
      <c r="G13" s="144" t="s">
        <v>163</v>
      </c>
      <c r="H13" s="144" t="s">
        <v>282</v>
      </c>
      <c r="I13" s="28">
        <v>34</v>
      </c>
      <c r="J13" s="28">
        <v>206</v>
      </c>
      <c r="K13" s="292"/>
      <c r="L13" s="293"/>
    </row>
    <row r="15" spans="1:12" ht="14.25">
      <c r="E15" s="9"/>
    </row>
  </sheetData>
  <mergeCells count="1">
    <mergeCell ref="K13:L13"/>
  </mergeCells>
  <phoneticPr fontId="7" type="noConversion"/>
  <printOptions horizontalCentered="1"/>
  <pageMargins left="0.59055118110236227" right="0.39370078740157483" top="0.59055118110236227" bottom="0.59055118110236227" header="0.51181102362204722" footer="0.51181102362204722"/>
  <pageSetup paperSize="9" scale="96" orientation="landscape"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6"/>
  <sheetViews>
    <sheetView tabSelected="1" view="pageBreakPreview" topLeftCell="E1" zoomScale="80" zoomScaleNormal="80" zoomScaleSheetLayoutView="80" workbookViewId="0">
      <pane ySplit="3" topLeftCell="A4" activePane="bottomLeft" state="frozen"/>
      <selection activeCell="K1" sqref="K1"/>
      <selection pane="bottomLeft" activeCell="J91" sqref="J91"/>
    </sheetView>
  </sheetViews>
  <sheetFormatPr defaultColWidth="9.140625" defaultRowHeight="12.75"/>
  <cols>
    <col min="1" max="1" width="4.28515625" style="50" customWidth="1"/>
    <col min="2" max="2" width="18.7109375" style="44" customWidth="1"/>
    <col min="3" max="3" width="19.42578125" style="45" customWidth="1"/>
    <col min="4" max="4" width="9.140625" style="46" customWidth="1"/>
    <col min="5" max="5" width="12.42578125" style="46" customWidth="1"/>
    <col min="6" max="6" width="9.140625" style="45" customWidth="1"/>
    <col min="7" max="7" width="11.28515625" style="47" customWidth="1"/>
    <col min="8" max="8" width="20.5703125" style="48" customWidth="1"/>
    <col min="9" max="9" width="20.140625" style="49" customWidth="1"/>
    <col min="10" max="10" width="30.85546875" style="282" customWidth="1"/>
    <col min="11" max="11" width="16.5703125" style="50" customWidth="1"/>
    <col min="12" max="12" width="4.28515625" style="50" customWidth="1"/>
    <col min="13" max="13" width="19" style="47" customWidth="1"/>
    <col min="14" max="14" width="15" style="47" customWidth="1"/>
    <col min="15" max="15" width="18.140625" style="47" customWidth="1"/>
    <col min="16" max="16" width="14.5703125" style="47" customWidth="1"/>
    <col min="17" max="17" width="24.85546875" style="47" customWidth="1"/>
    <col min="18" max="18" width="11.7109375" style="47" customWidth="1"/>
    <col min="19" max="19" width="12.140625" style="47" customWidth="1"/>
    <col min="20" max="20" width="11.5703125" style="47" customWidth="1"/>
    <col min="21" max="21" width="12.42578125" style="47" customWidth="1"/>
    <col min="22" max="22" width="11" style="47" customWidth="1"/>
    <col min="23" max="23" width="13.5703125" style="47" customWidth="1"/>
    <col min="24" max="24" width="8.42578125" style="47" customWidth="1"/>
    <col min="25" max="25" width="11.28515625" style="47" customWidth="1"/>
    <col min="26" max="26" width="9.140625" style="47" customWidth="1"/>
    <col min="27" max="16384" width="9.140625" style="51"/>
  </cols>
  <sheetData>
    <row r="1" spans="1:26">
      <c r="A1" s="294" t="s">
        <v>52</v>
      </c>
      <c r="B1" s="294"/>
      <c r="C1" s="294"/>
      <c r="D1" s="294"/>
      <c r="E1" s="294"/>
      <c r="F1" s="294"/>
      <c r="G1" s="294"/>
      <c r="H1" s="294"/>
      <c r="L1" s="43" t="s">
        <v>166</v>
      </c>
    </row>
    <row r="2" spans="1:26" s="96" customFormat="1" ht="45" customHeight="1">
      <c r="A2" s="296" t="s">
        <v>24</v>
      </c>
      <c r="B2" s="296" t="s">
        <v>25</v>
      </c>
      <c r="C2" s="296" t="s">
        <v>26</v>
      </c>
      <c r="D2" s="296" t="s">
        <v>554</v>
      </c>
      <c r="E2" s="296" t="s">
        <v>27</v>
      </c>
      <c r="F2" s="296" t="s">
        <v>28</v>
      </c>
      <c r="G2" s="296" t="s">
        <v>30</v>
      </c>
      <c r="H2" s="298" t="s">
        <v>47</v>
      </c>
      <c r="I2" s="304" t="s">
        <v>558</v>
      </c>
      <c r="J2" s="299" t="s">
        <v>46</v>
      </c>
      <c r="K2" s="296" t="s">
        <v>8</v>
      </c>
      <c r="L2" s="296" t="s">
        <v>24</v>
      </c>
      <c r="M2" s="297" t="s">
        <v>29</v>
      </c>
      <c r="N2" s="297"/>
      <c r="O2" s="297"/>
      <c r="P2" s="303" t="s">
        <v>964</v>
      </c>
      <c r="Q2" s="301" t="s">
        <v>798</v>
      </c>
      <c r="R2" s="296" t="s">
        <v>42</v>
      </c>
      <c r="S2" s="296"/>
      <c r="T2" s="296"/>
      <c r="U2" s="296"/>
      <c r="V2" s="296"/>
      <c r="W2" s="296"/>
      <c r="X2" s="296" t="s">
        <v>31</v>
      </c>
      <c r="Y2" s="296" t="s">
        <v>32</v>
      </c>
      <c r="Z2" s="296" t="s">
        <v>855</v>
      </c>
    </row>
    <row r="3" spans="1:26" s="96" customFormat="1" ht="74.25" customHeight="1">
      <c r="A3" s="296"/>
      <c r="B3" s="296"/>
      <c r="C3" s="296"/>
      <c r="D3" s="296"/>
      <c r="E3" s="296"/>
      <c r="F3" s="296"/>
      <c r="G3" s="296"/>
      <c r="H3" s="298"/>
      <c r="I3" s="304"/>
      <c r="J3" s="299"/>
      <c r="K3" s="296"/>
      <c r="L3" s="296"/>
      <c r="M3" s="97" t="s">
        <v>33</v>
      </c>
      <c r="N3" s="97" t="s">
        <v>34</v>
      </c>
      <c r="O3" s="97" t="s">
        <v>35</v>
      </c>
      <c r="P3" s="303"/>
      <c r="Q3" s="302"/>
      <c r="R3" s="91" t="s">
        <v>36</v>
      </c>
      <c r="S3" s="91" t="s">
        <v>37</v>
      </c>
      <c r="T3" s="91" t="s">
        <v>38</v>
      </c>
      <c r="U3" s="91" t="s">
        <v>39</v>
      </c>
      <c r="V3" s="91" t="s">
        <v>40</v>
      </c>
      <c r="W3" s="91" t="s">
        <v>41</v>
      </c>
      <c r="X3" s="296"/>
      <c r="Y3" s="296"/>
      <c r="Z3" s="296"/>
    </row>
    <row r="4" spans="1:26" s="36" customFormat="1" ht="21.75" customHeight="1">
      <c r="A4" s="295" t="s">
        <v>480</v>
      </c>
      <c r="B4" s="295"/>
      <c r="C4" s="295"/>
      <c r="D4" s="295"/>
      <c r="E4" s="295"/>
      <c r="F4" s="98"/>
      <c r="G4" s="98"/>
      <c r="H4" s="99"/>
      <c r="I4" s="100"/>
      <c r="J4" s="283"/>
      <c r="K4" s="98"/>
      <c r="L4" s="295" t="s">
        <v>555</v>
      </c>
      <c r="M4" s="295"/>
      <c r="N4" s="295"/>
      <c r="O4" s="295"/>
      <c r="P4" s="101"/>
      <c r="Q4" s="101"/>
      <c r="R4" s="98"/>
      <c r="S4" s="98"/>
      <c r="T4" s="98"/>
      <c r="U4" s="98"/>
      <c r="V4" s="98"/>
      <c r="W4" s="98"/>
      <c r="X4" s="98"/>
      <c r="Y4" s="98"/>
      <c r="Z4" s="98"/>
    </row>
    <row r="5" spans="1:26" s="105" customFormat="1" ht="36" customHeight="1">
      <c r="A5" s="35">
        <v>1</v>
      </c>
      <c r="B5" s="102" t="s">
        <v>53</v>
      </c>
      <c r="C5" s="35" t="s">
        <v>53</v>
      </c>
      <c r="D5" s="103" t="s">
        <v>134</v>
      </c>
      <c r="E5" s="103"/>
      <c r="F5" s="35">
        <v>1905</v>
      </c>
      <c r="G5" s="35" t="s">
        <v>303</v>
      </c>
      <c r="H5" s="104"/>
      <c r="I5" s="104">
        <v>1459000</v>
      </c>
      <c r="J5" s="284"/>
      <c r="K5" s="35" t="s">
        <v>86</v>
      </c>
      <c r="L5" s="35">
        <v>1</v>
      </c>
      <c r="M5" s="35" t="s">
        <v>332</v>
      </c>
      <c r="N5" s="35" t="s">
        <v>330</v>
      </c>
      <c r="O5" s="35" t="s">
        <v>356</v>
      </c>
      <c r="P5" s="279"/>
      <c r="Q5" s="35"/>
      <c r="R5" s="35" t="s">
        <v>357</v>
      </c>
      <c r="S5" s="35" t="s">
        <v>358</v>
      </c>
      <c r="T5" s="35" t="s">
        <v>164</v>
      </c>
      <c r="U5" s="35" t="s">
        <v>359</v>
      </c>
      <c r="V5" s="35" t="s">
        <v>164</v>
      </c>
      <c r="W5" s="35" t="s">
        <v>360</v>
      </c>
      <c r="X5" s="35">
        <v>1</v>
      </c>
      <c r="Y5" s="35" t="s">
        <v>227</v>
      </c>
      <c r="Z5" s="35" t="s">
        <v>133</v>
      </c>
    </row>
    <row r="6" spans="1:26" s="105" customFormat="1" ht="38.25">
      <c r="A6" s="35">
        <v>2</v>
      </c>
      <c r="B6" s="102" t="s">
        <v>53</v>
      </c>
      <c r="C6" s="35" t="s">
        <v>53</v>
      </c>
      <c r="D6" s="103" t="s">
        <v>134</v>
      </c>
      <c r="E6" s="103"/>
      <c r="F6" s="35">
        <v>1935</v>
      </c>
      <c r="G6" s="35" t="s">
        <v>304</v>
      </c>
      <c r="H6" s="104"/>
      <c r="I6" s="104">
        <v>119000</v>
      </c>
      <c r="J6" s="284"/>
      <c r="K6" s="35" t="s">
        <v>346</v>
      </c>
      <c r="L6" s="35">
        <v>2</v>
      </c>
      <c r="M6" s="35" t="s">
        <v>333</v>
      </c>
      <c r="N6" s="35" t="s">
        <v>333</v>
      </c>
      <c r="O6" s="35" t="s">
        <v>331</v>
      </c>
      <c r="P6" s="279"/>
      <c r="Q6" s="35"/>
      <c r="R6" s="35" t="s">
        <v>361</v>
      </c>
      <c r="S6" s="35" t="s">
        <v>358</v>
      </c>
      <c r="T6" s="35" t="s">
        <v>164</v>
      </c>
      <c r="U6" s="35" t="s">
        <v>362</v>
      </c>
      <c r="V6" s="35" t="s">
        <v>164</v>
      </c>
      <c r="W6" s="35" t="s">
        <v>363</v>
      </c>
      <c r="X6" s="35">
        <v>1</v>
      </c>
      <c r="Y6" s="35" t="s">
        <v>133</v>
      </c>
      <c r="Z6" s="35" t="s">
        <v>133</v>
      </c>
    </row>
    <row r="7" spans="1:26" s="105" customFormat="1" ht="33" customHeight="1">
      <c r="A7" s="35">
        <v>3</v>
      </c>
      <c r="B7" s="102" t="s">
        <v>53</v>
      </c>
      <c r="C7" s="35"/>
      <c r="D7" s="103" t="s">
        <v>134</v>
      </c>
      <c r="E7" s="103"/>
      <c r="F7" s="35">
        <v>1911</v>
      </c>
      <c r="G7" s="35" t="s">
        <v>305</v>
      </c>
      <c r="H7" s="104"/>
      <c r="I7" s="104">
        <v>589000</v>
      </c>
      <c r="J7" s="284"/>
      <c r="K7" s="35" t="s">
        <v>89</v>
      </c>
      <c r="L7" s="35">
        <v>3</v>
      </c>
      <c r="M7" s="35" t="s">
        <v>333</v>
      </c>
      <c r="N7" s="35" t="s">
        <v>333</v>
      </c>
      <c r="O7" s="35" t="s">
        <v>334</v>
      </c>
      <c r="P7" s="279"/>
      <c r="Q7" s="35"/>
      <c r="R7" s="35"/>
      <c r="S7" s="35"/>
      <c r="T7" s="35"/>
      <c r="U7" s="35"/>
      <c r="V7" s="35"/>
      <c r="W7" s="35"/>
      <c r="X7" s="35"/>
      <c r="Y7" s="35"/>
      <c r="Z7" s="35"/>
    </row>
    <row r="8" spans="1:26" s="105" customFormat="1" ht="30" customHeight="1">
      <c r="A8" s="35">
        <v>4</v>
      </c>
      <c r="B8" s="102" t="s">
        <v>55</v>
      </c>
      <c r="C8" s="35" t="s">
        <v>364</v>
      </c>
      <c r="D8" s="103" t="s">
        <v>134</v>
      </c>
      <c r="E8" s="103" t="s">
        <v>133</v>
      </c>
      <c r="F8" s="35">
        <v>1949</v>
      </c>
      <c r="G8" s="35" t="s">
        <v>306</v>
      </c>
      <c r="H8" s="104"/>
      <c r="I8" s="104">
        <v>748000</v>
      </c>
      <c r="J8" s="284" t="s">
        <v>983</v>
      </c>
      <c r="K8" s="35" t="s">
        <v>90</v>
      </c>
      <c r="L8" s="35">
        <v>4</v>
      </c>
      <c r="M8" s="35" t="s">
        <v>330</v>
      </c>
      <c r="N8" s="35" t="s">
        <v>330</v>
      </c>
      <c r="O8" s="35" t="s">
        <v>334</v>
      </c>
      <c r="P8" s="279"/>
      <c r="Q8" s="35"/>
      <c r="R8" s="35" t="s">
        <v>204</v>
      </c>
      <c r="S8" s="35" t="s">
        <v>197</v>
      </c>
      <c r="T8" s="35" t="s">
        <v>204</v>
      </c>
      <c r="U8" s="35" t="s">
        <v>197</v>
      </c>
      <c r="V8" s="35" t="s">
        <v>164</v>
      </c>
      <c r="W8" s="35" t="s">
        <v>365</v>
      </c>
      <c r="X8" s="35">
        <v>1</v>
      </c>
      <c r="Y8" s="35" t="s">
        <v>133</v>
      </c>
      <c r="Z8" s="35" t="s">
        <v>133</v>
      </c>
    </row>
    <row r="9" spans="1:26" s="105" customFormat="1" ht="54.75" customHeight="1">
      <c r="A9" s="35">
        <v>5</v>
      </c>
      <c r="B9" s="102" t="s">
        <v>550</v>
      </c>
      <c r="C9" s="35" t="s">
        <v>364</v>
      </c>
      <c r="D9" s="103" t="s">
        <v>134</v>
      </c>
      <c r="E9" s="103" t="s">
        <v>133</v>
      </c>
      <c r="F9" s="35">
        <v>1958</v>
      </c>
      <c r="G9" s="35" t="s">
        <v>307</v>
      </c>
      <c r="H9" s="104"/>
      <c r="I9" s="104">
        <v>603000</v>
      </c>
      <c r="J9" s="284" t="s">
        <v>984</v>
      </c>
      <c r="K9" s="35" t="s">
        <v>91</v>
      </c>
      <c r="L9" s="35">
        <v>5</v>
      </c>
      <c r="M9" s="35" t="s">
        <v>330</v>
      </c>
      <c r="N9" s="35" t="s">
        <v>332</v>
      </c>
      <c r="O9" s="35" t="s">
        <v>334</v>
      </c>
      <c r="P9" s="279"/>
      <c r="Q9" s="35"/>
      <c r="R9" s="35" t="s">
        <v>366</v>
      </c>
      <c r="S9" s="35" t="s">
        <v>204</v>
      </c>
      <c r="T9" s="35" t="s">
        <v>366</v>
      </c>
      <c r="U9" s="35" t="s">
        <v>366</v>
      </c>
      <c r="V9" s="35" t="s">
        <v>164</v>
      </c>
      <c r="W9" s="35" t="s">
        <v>365</v>
      </c>
      <c r="X9" s="35">
        <v>1</v>
      </c>
      <c r="Y9" s="35" t="s">
        <v>133</v>
      </c>
      <c r="Z9" s="35" t="s">
        <v>133</v>
      </c>
    </row>
    <row r="10" spans="1:26" s="105" customFormat="1" ht="30" customHeight="1">
      <c r="A10" s="35">
        <v>6</v>
      </c>
      <c r="B10" s="102" t="s">
        <v>55</v>
      </c>
      <c r="C10" s="35" t="s">
        <v>364</v>
      </c>
      <c r="D10" s="103" t="s">
        <v>134</v>
      </c>
      <c r="E10" s="103" t="s">
        <v>367</v>
      </c>
      <c r="F10" s="35">
        <v>1979</v>
      </c>
      <c r="G10" s="35" t="s">
        <v>308</v>
      </c>
      <c r="H10" s="104"/>
      <c r="I10" s="104">
        <v>310000</v>
      </c>
      <c r="J10" s="285" t="s">
        <v>983</v>
      </c>
      <c r="K10" s="35" t="s">
        <v>92</v>
      </c>
      <c r="L10" s="35">
        <v>6</v>
      </c>
      <c r="M10" s="35" t="s">
        <v>330</v>
      </c>
      <c r="N10" s="35" t="s">
        <v>335</v>
      </c>
      <c r="O10" s="35" t="s">
        <v>334</v>
      </c>
      <c r="P10" s="279"/>
      <c r="Q10" s="35"/>
      <c r="R10" s="35" t="s">
        <v>204</v>
      </c>
      <c r="S10" s="35" t="s">
        <v>204</v>
      </c>
      <c r="T10" s="35" t="s">
        <v>204</v>
      </c>
      <c r="U10" s="35" t="s">
        <v>194</v>
      </c>
      <c r="V10" s="35" t="s">
        <v>164</v>
      </c>
      <c r="W10" s="35" t="s">
        <v>365</v>
      </c>
      <c r="X10" s="35">
        <v>1</v>
      </c>
      <c r="Y10" s="35" t="s">
        <v>133</v>
      </c>
      <c r="Z10" s="35" t="s">
        <v>133</v>
      </c>
    </row>
    <row r="11" spans="1:26" s="105" customFormat="1" ht="30" customHeight="1">
      <c r="A11" s="35">
        <v>7</v>
      </c>
      <c r="B11" s="102" t="s">
        <v>53</v>
      </c>
      <c r="C11" s="35"/>
      <c r="D11" s="103" t="s">
        <v>134</v>
      </c>
      <c r="E11" s="103"/>
      <c r="F11" s="35">
        <v>1913</v>
      </c>
      <c r="G11" s="35" t="s">
        <v>309</v>
      </c>
      <c r="H11" s="104"/>
      <c r="I11" s="106">
        <v>509000</v>
      </c>
      <c r="J11" s="286"/>
      <c r="K11" s="35" t="s">
        <v>87</v>
      </c>
      <c r="L11" s="35">
        <v>7</v>
      </c>
      <c r="M11" s="35" t="s">
        <v>330</v>
      </c>
      <c r="N11" s="35" t="s">
        <v>391</v>
      </c>
      <c r="O11" s="35" t="s">
        <v>331</v>
      </c>
      <c r="P11" s="279"/>
      <c r="Q11" s="35"/>
      <c r="R11" s="35" t="s">
        <v>197</v>
      </c>
      <c r="S11" s="35" t="s">
        <v>197</v>
      </c>
      <c r="T11" s="35" t="s">
        <v>164</v>
      </c>
      <c r="U11" s="35" t="s">
        <v>164</v>
      </c>
      <c r="V11" s="35" t="s">
        <v>164</v>
      </c>
      <c r="W11" s="35" t="s">
        <v>164</v>
      </c>
      <c r="X11" s="35">
        <v>1</v>
      </c>
      <c r="Y11" s="35" t="s">
        <v>133</v>
      </c>
      <c r="Z11" s="35" t="s">
        <v>133</v>
      </c>
    </row>
    <row r="12" spans="1:26" s="105" customFormat="1" ht="30" customHeight="1">
      <c r="A12" s="35">
        <v>8</v>
      </c>
      <c r="B12" s="102" t="s">
        <v>56</v>
      </c>
      <c r="C12" s="35"/>
      <c r="D12" s="103" t="s">
        <v>134</v>
      </c>
      <c r="E12" s="103"/>
      <c r="F12" s="35">
        <v>1989</v>
      </c>
      <c r="G12" s="35"/>
      <c r="H12" s="104">
        <v>3860.06</v>
      </c>
      <c r="I12" s="104"/>
      <c r="J12" s="284"/>
      <c r="K12" s="35" t="s">
        <v>91</v>
      </c>
      <c r="L12" s="35">
        <v>8</v>
      </c>
      <c r="M12" s="35" t="s">
        <v>369</v>
      </c>
      <c r="N12" s="35" t="s">
        <v>375</v>
      </c>
      <c r="O12" s="35" t="s">
        <v>376</v>
      </c>
      <c r="P12" s="279"/>
      <c r="Q12" s="35"/>
      <c r="R12" s="35" t="s">
        <v>197</v>
      </c>
      <c r="S12" s="35" t="s">
        <v>164</v>
      </c>
      <c r="T12" s="35" t="s">
        <v>164</v>
      </c>
      <c r="U12" s="35" t="s">
        <v>164</v>
      </c>
      <c r="V12" s="35" t="s">
        <v>164</v>
      </c>
      <c r="W12" s="35" t="s">
        <v>164</v>
      </c>
      <c r="X12" s="35">
        <v>1</v>
      </c>
      <c r="Y12" s="35" t="s">
        <v>133</v>
      </c>
      <c r="Z12" s="35" t="s">
        <v>133</v>
      </c>
    </row>
    <row r="13" spans="1:26" s="105" customFormat="1" ht="30" customHeight="1">
      <c r="A13" s="35">
        <v>9</v>
      </c>
      <c r="B13" s="102" t="s">
        <v>57</v>
      </c>
      <c r="C13" s="35"/>
      <c r="D13" s="103" t="s">
        <v>134</v>
      </c>
      <c r="E13" s="103"/>
      <c r="F13" s="35">
        <v>1910</v>
      </c>
      <c r="G13" s="35" t="s">
        <v>310</v>
      </c>
      <c r="H13" s="104"/>
      <c r="I13" s="104">
        <v>226000</v>
      </c>
      <c r="J13" s="284"/>
      <c r="K13" s="35" t="s">
        <v>92</v>
      </c>
      <c r="L13" s="35">
        <v>9</v>
      </c>
      <c r="M13" s="35" t="s">
        <v>332</v>
      </c>
      <c r="N13" s="35" t="s">
        <v>330</v>
      </c>
      <c r="O13" s="35" t="s">
        <v>334</v>
      </c>
      <c r="P13" s="279"/>
      <c r="Q13" s="35"/>
      <c r="R13" s="35" t="s">
        <v>204</v>
      </c>
      <c r="S13" s="35" t="s">
        <v>197</v>
      </c>
      <c r="T13" s="35" t="s">
        <v>164</v>
      </c>
      <c r="U13" s="35" t="s">
        <v>197</v>
      </c>
      <c r="V13" s="35" t="s">
        <v>164</v>
      </c>
      <c r="W13" s="35" t="s">
        <v>197</v>
      </c>
      <c r="X13" s="35">
        <v>1</v>
      </c>
      <c r="Y13" s="35" t="s">
        <v>133</v>
      </c>
      <c r="Z13" s="35" t="s">
        <v>133</v>
      </c>
    </row>
    <row r="14" spans="1:26" s="105" customFormat="1" ht="30" customHeight="1">
      <c r="A14" s="35">
        <v>10</v>
      </c>
      <c r="B14" s="102" t="s">
        <v>58</v>
      </c>
      <c r="C14" s="35" t="s">
        <v>368</v>
      </c>
      <c r="D14" s="103" t="s">
        <v>134</v>
      </c>
      <c r="E14" s="103"/>
      <c r="F14" s="35">
        <v>1969</v>
      </c>
      <c r="G14" s="35" t="s">
        <v>311</v>
      </c>
      <c r="H14" s="104"/>
      <c r="I14" s="104">
        <v>92000</v>
      </c>
      <c r="J14" s="284" t="s">
        <v>985</v>
      </c>
      <c r="K14" s="35" t="s">
        <v>87</v>
      </c>
      <c r="L14" s="35">
        <v>10</v>
      </c>
      <c r="M14" s="35" t="s">
        <v>369</v>
      </c>
      <c r="N14" s="35" t="s">
        <v>370</v>
      </c>
      <c r="O14" s="35" t="s">
        <v>371</v>
      </c>
      <c r="P14" s="279"/>
      <c r="Q14" s="35"/>
      <c r="R14" s="35" t="s">
        <v>372</v>
      </c>
      <c r="S14" s="35" t="s">
        <v>204</v>
      </c>
      <c r="T14" s="35" t="s">
        <v>197</v>
      </c>
      <c r="U14" s="35" t="s">
        <v>197</v>
      </c>
      <c r="V14" s="35" t="s">
        <v>164</v>
      </c>
      <c r="W14" s="35" t="s">
        <v>363</v>
      </c>
      <c r="X14" s="35">
        <v>1</v>
      </c>
      <c r="Y14" s="35" t="s">
        <v>133</v>
      </c>
      <c r="Z14" s="35" t="s">
        <v>367</v>
      </c>
    </row>
    <row r="15" spans="1:26" s="105" customFormat="1" ht="30" customHeight="1">
      <c r="A15" s="35">
        <v>11</v>
      </c>
      <c r="B15" s="102" t="s">
        <v>59</v>
      </c>
      <c r="C15" s="35" t="s">
        <v>373</v>
      </c>
      <c r="D15" s="103" t="s">
        <v>134</v>
      </c>
      <c r="E15" s="103"/>
      <c r="F15" s="35">
        <v>1976</v>
      </c>
      <c r="G15" s="35" t="s">
        <v>312</v>
      </c>
      <c r="H15" s="104"/>
      <c r="I15" s="104">
        <v>353000</v>
      </c>
      <c r="J15" s="287" t="s">
        <v>986</v>
      </c>
      <c r="K15" s="35" t="s">
        <v>93</v>
      </c>
      <c r="L15" s="35">
        <v>11</v>
      </c>
      <c r="M15" s="35" t="s">
        <v>374</v>
      </c>
      <c r="N15" s="35" t="s">
        <v>375</v>
      </c>
      <c r="O15" s="35" t="s">
        <v>376</v>
      </c>
      <c r="P15" s="279"/>
      <c r="Q15" s="35"/>
      <c r="R15" s="35" t="s">
        <v>194</v>
      </c>
      <c r="S15" s="35" t="s">
        <v>194</v>
      </c>
      <c r="T15" s="35" t="s">
        <v>164</v>
      </c>
      <c r="U15" s="35" t="s">
        <v>197</v>
      </c>
      <c r="V15" s="35" t="s">
        <v>164</v>
      </c>
      <c r="W15" s="35" t="s">
        <v>363</v>
      </c>
      <c r="X15" s="35">
        <v>1</v>
      </c>
      <c r="Y15" s="35" t="s">
        <v>133</v>
      </c>
      <c r="Z15" s="35" t="s">
        <v>133</v>
      </c>
    </row>
    <row r="16" spans="1:26" s="105" customFormat="1" ht="30" customHeight="1">
      <c r="A16" s="35">
        <v>12</v>
      </c>
      <c r="B16" s="102" t="s">
        <v>60</v>
      </c>
      <c r="C16" s="35"/>
      <c r="D16" s="103" t="s">
        <v>134</v>
      </c>
      <c r="E16" s="103"/>
      <c r="F16" s="35">
        <v>1974</v>
      </c>
      <c r="G16" s="35" t="s">
        <v>313</v>
      </c>
      <c r="H16" s="104"/>
      <c r="I16" s="104">
        <v>1362000</v>
      </c>
      <c r="J16" s="287" t="s">
        <v>987</v>
      </c>
      <c r="K16" s="35" t="s">
        <v>93</v>
      </c>
      <c r="L16" s="35">
        <v>12</v>
      </c>
      <c r="M16" s="35" t="s">
        <v>377</v>
      </c>
      <c r="N16" s="35" t="s">
        <v>375</v>
      </c>
      <c r="O16" s="35" t="s">
        <v>378</v>
      </c>
      <c r="P16" s="279"/>
      <c r="Q16" s="35"/>
      <c r="R16" s="35" t="s">
        <v>204</v>
      </c>
      <c r="S16" s="35" t="s">
        <v>204</v>
      </c>
      <c r="T16" s="35" t="s">
        <v>379</v>
      </c>
      <c r="U16" s="35" t="s">
        <v>204</v>
      </c>
      <c r="V16" s="35" t="s">
        <v>164</v>
      </c>
      <c r="W16" s="35" t="s">
        <v>363</v>
      </c>
      <c r="X16" s="35">
        <v>3</v>
      </c>
      <c r="Y16" s="35" t="s">
        <v>134</v>
      </c>
      <c r="Z16" s="35" t="s">
        <v>133</v>
      </c>
    </row>
    <row r="17" spans="1:26" s="105" customFormat="1" ht="30" customHeight="1">
      <c r="A17" s="35">
        <v>13</v>
      </c>
      <c r="B17" s="102" t="s">
        <v>53</v>
      </c>
      <c r="C17" s="35"/>
      <c r="D17" s="103" t="s">
        <v>134</v>
      </c>
      <c r="E17" s="103"/>
      <c r="F17" s="35">
        <v>1816</v>
      </c>
      <c r="G17" s="35" t="s">
        <v>314</v>
      </c>
      <c r="H17" s="104"/>
      <c r="I17" s="104">
        <v>296000</v>
      </c>
      <c r="J17" s="284"/>
      <c r="K17" s="35" t="s">
        <v>380</v>
      </c>
      <c r="L17" s="35">
        <v>13</v>
      </c>
      <c r="M17" s="35" t="s">
        <v>381</v>
      </c>
      <c r="N17" s="35" t="s">
        <v>382</v>
      </c>
      <c r="O17" s="35" t="s">
        <v>334</v>
      </c>
      <c r="P17" s="279"/>
      <c r="Q17" s="35"/>
      <c r="R17" s="35" t="s">
        <v>197</v>
      </c>
      <c r="S17" s="35" t="s">
        <v>197</v>
      </c>
      <c r="T17" s="35" t="s">
        <v>379</v>
      </c>
      <c r="U17" s="35" t="s">
        <v>197</v>
      </c>
      <c r="V17" s="35" t="s">
        <v>164</v>
      </c>
      <c r="W17" s="35" t="s">
        <v>363</v>
      </c>
      <c r="X17" s="35">
        <v>2</v>
      </c>
      <c r="Y17" s="35" t="s">
        <v>134</v>
      </c>
      <c r="Z17" s="35" t="s">
        <v>133</v>
      </c>
    </row>
    <row r="18" spans="1:26" s="105" customFormat="1" ht="30" customHeight="1">
      <c r="A18" s="35">
        <v>14</v>
      </c>
      <c r="B18" s="102" t="s">
        <v>53</v>
      </c>
      <c r="C18" s="35"/>
      <c r="D18" s="103" t="s">
        <v>134</v>
      </c>
      <c r="E18" s="103"/>
      <c r="F18" s="35">
        <v>1900</v>
      </c>
      <c r="G18" s="35" t="s">
        <v>315</v>
      </c>
      <c r="H18" s="104"/>
      <c r="I18" s="104">
        <v>1048000</v>
      </c>
      <c r="J18" s="284"/>
      <c r="K18" s="35" t="s">
        <v>344</v>
      </c>
      <c r="L18" s="35">
        <v>14</v>
      </c>
      <c r="M18" s="35" t="s">
        <v>330</v>
      </c>
      <c r="N18" s="35" t="s">
        <v>330</v>
      </c>
      <c r="O18" s="35" t="s">
        <v>337</v>
      </c>
      <c r="P18" s="279"/>
      <c r="Q18" s="35"/>
      <c r="R18" s="35" t="s">
        <v>197</v>
      </c>
      <c r="S18" s="35" t="s">
        <v>197</v>
      </c>
      <c r="T18" s="35" t="s">
        <v>197</v>
      </c>
      <c r="U18" s="35" t="s">
        <v>197</v>
      </c>
      <c r="V18" s="35" t="s">
        <v>384</v>
      </c>
      <c r="W18" s="35" t="s">
        <v>363</v>
      </c>
      <c r="X18" s="35">
        <v>2</v>
      </c>
      <c r="Y18" s="35" t="s">
        <v>227</v>
      </c>
      <c r="Z18" s="35" t="s">
        <v>133</v>
      </c>
    </row>
    <row r="19" spans="1:26" s="105" customFormat="1" ht="30" customHeight="1">
      <c r="A19" s="35">
        <v>15</v>
      </c>
      <c r="B19" s="102" t="s">
        <v>53</v>
      </c>
      <c r="C19" s="35"/>
      <c r="D19" s="103" t="s">
        <v>134</v>
      </c>
      <c r="E19" s="103"/>
      <c r="F19" s="35">
        <v>1900</v>
      </c>
      <c r="G19" s="35" t="s">
        <v>316</v>
      </c>
      <c r="H19" s="104"/>
      <c r="I19" s="104">
        <v>455000</v>
      </c>
      <c r="J19" s="284"/>
      <c r="K19" s="35" t="s">
        <v>95</v>
      </c>
      <c r="L19" s="35">
        <v>15</v>
      </c>
      <c r="M19" s="35" t="s">
        <v>330</v>
      </c>
      <c r="N19" s="35" t="s">
        <v>330</v>
      </c>
      <c r="O19" s="35" t="s">
        <v>334</v>
      </c>
      <c r="P19" s="279"/>
      <c r="Q19" s="35"/>
      <c r="R19" s="35" t="s">
        <v>197</v>
      </c>
      <c r="S19" s="35" t="s">
        <v>197</v>
      </c>
      <c r="T19" s="35" t="s">
        <v>164</v>
      </c>
      <c r="U19" s="35" t="s">
        <v>164</v>
      </c>
      <c r="V19" s="35" t="s">
        <v>164</v>
      </c>
      <c r="W19" s="35" t="s">
        <v>164</v>
      </c>
      <c r="X19" s="35">
        <v>1</v>
      </c>
      <c r="Y19" s="35" t="s">
        <v>133</v>
      </c>
      <c r="Z19" s="35" t="s">
        <v>133</v>
      </c>
    </row>
    <row r="20" spans="1:26" s="105" customFormat="1" ht="30" customHeight="1">
      <c r="A20" s="35">
        <v>16</v>
      </c>
      <c r="B20" s="102" t="s">
        <v>292</v>
      </c>
      <c r="C20" s="35"/>
      <c r="D20" s="103" t="s">
        <v>134</v>
      </c>
      <c r="E20" s="103"/>
      <c r="F20" s="35">
        <v>1910</v>
      </c>
      <c r="G20" s="35" t="s">
        <v>302</v>
      </c>
      <c r="H20" s="104"/>
      <c r="I20" s="104">
        <v>66000</v>
      </c>
      <c r="J20" s="284" t="s">
        <v>988</v>
      </c>
      <c r="K20" s="35" t="s">
        <v>385</v>
      </c>
      <c r="L20" s="35">
        <v>16</v>
      </c>
      <c r="M20" s="35" t="s">
        <v>333</v>
      </c>
      <c r="N20" s="35" t="s">
        <v>164</v>
      </c>
      <c r="O20" s="35" t="s">
        <v>334</v>
      </c>
      <c r="P20" s="279"/>
      <c r="Q20" s="35"/>
      <c r="R20" s="35" t="s">
        <v>197</v>
      </c>
      <c r="S20" s="35" t="s">
        <v>197</v>
      </c>
      <c r="T20" s="35" t="s">
        <v>164</v>
      </c>
      <c r="U20" s="35" t="s">
        <v>164</v>
      </c>
      <c r="V20" s="35" t="s">
        <v>164</v>
      </c>
      <c r="W20" s="35" t="s">
        <v>164</v>
      </c>
      <c r="X20" s="35">
        <v>1</v>
      </c>
      <c r="Y20" s="35" t="s">
        <v>133</v>
      </c>
      <c r="Z20" s="35" t="s">
        <v>133</v>
      </c>
    </row>
    <row r="21" spans="1:26" s="105" customFormat="1" ht="30" customHeight="1">
      <c r="A21" s="35">
        <v>17</v>
      </c>
      <c r="B21" s="102" t="s">
        <v>293</v>
      </c>
      <c r="C21" s="35"/>
      <c r="D21" s="103" t="s">
        <v>134</v>
      </c>
      <c r="E21" s="103"/>
      <c r="F21" s="35">
        <v>1900</v>
      </c>
      <c r="G21" s="35" t="s">
        <v>317</v>
      </c>
      <c r="H21" s="104"/>
      <c r="I21" s="104">
        <v>436000</v>
      </c>
      <c r="J21" s="284"/>
      <c r="K21" s="35" t="s">
        <v>96</v>
      </c>
      <c r="L21" s="35">
        <v>17</v>
      </c>
      <c r="M21" s="35" t="s">
        <v>330</v>
      </c>
      <c r="N21" s="35" t="s">
        <v>333</v>
      </c>
      <c r="O21" s="35" t="s">
        <v>336</v>
      </c>
      <c r="P21" s="279"/>
      <c r="Q21" s="35"/>
      <c r="R21" s="35" t="s">
        <v>197</v>
      </c>
      <c r="S21" s="35" t="s">
        <v>197</v>
      </c>
      <c r="T21" s="35" t="s">
        <v>164</v>
      </c>
      <c r="U21" s="35" t="s">
        <v>164</v>
      </c>
      <c r="V21" s="35" t="s">
        <v>164</v>
      </c>
      <c r="W21" s="35" t="s">
        <v>164</v>
      </c>
      <c r="X21" s="35">
        <v>1</v>
      </c>
      <c r="Y21" s="35" t="s">
        <v>133</v>
      </c>
      <c r="Z21" s="35" t="s">
        <v>133</v>
      </c>
    </row>
    <row r="22" spans="1:26" s="105" customFormat="1" ht="30" customHeight="1">
      <c r="A22" s="35">
        <v>18</v>
      </c>
      <c r="B22" s="102" t="s">
        <v>61</v>
      </c>
      <c r="C22" s="35"/>
      <c r="D22" s="103" t="s">
        <v>134</v>
      </c>
      <c r="E22" s="103"/>
      <c r="F22" s="35">
        <v>1910</v>
      </c>
      <c r="G22" s="35" t="s">
        <v>302</v>
      </c>
      <c r="H22" s="104"/>
      <c r="I22" s="104">
        <v>66000</v>
      </c>
      <c r="J22" s="284"/>
      <c r="K22" s="35" t="s">
        <v>386</v>
      </c>
      <c r="L22" s="35">
        <v>18</v>
      </c>
      <c r="M22" s="35" t="s">
        <v>338</v>
      </c>
      <c r="N22" s="35" t="s">
        <v>338</v>
      </c>
      <c r="O22" s="35" t="s">
        <v>334</v>
      </c>
      <c r="P22" s="279"/>
      <c r="Q22" s="35"/>
      <c r="R22" s="35" t="s">
        <v>197</v>
      </c>
      <c r="S22" s="35" t="s">
        <v>197</v>
      </c>
      <c r="T22" s="35" t="s">
        <v>164</v>
      </c>
      <c r="U22" s="35" t="s">
        <v>164</v>
      </c>
      <c r="V22" s="35" t="s">
        <v>164</v>
      </c>
      <c r="W22" s="35" t="s">
        <v>164</v>
      </c>
      <c r="X22" s="35">
        <v>1</v>
      </c>
      <c r="Y22" s="35" t="s">
        <v>133</v>
      </c>
      <c r="Z22" s="35" t="s">
        <v>133</v>
      </c>
    </row>
    <row r="23" spans="1:26" s="105" customFormat="1" ht="30" customHeight="1">
      <c r="A23" s="35">
        <v>19</v>
      </c>
      <c r="B23" s="102" t="s">
        <v>53</v>
      </c>
      <c r="C23" s="35"/>
      <c r="D23" s="103" t="s">
        <v>134</v>
      </c>
      <c r="E23" s="103"/>
      <c r="F23" s="35">
        <v>1903</v>
      </c>
      <c r="G23" s="35" t="s">
        <v>318</v>
      </c>
      <c r="H23" s="104"/>
      <c r="I23" s="104">
        <v>641000</v>
      </c>
      <c r="J23" s="284"/>
      <c r="K23" s="35" t="s">
        <v>91</v>
      </c>
      <c r="L23" s="35">
        <v>19</v>
      </c>
      <c r="M23" s="35" t="s">
        <v>330</v>
      </c>
      <c r="N23" s="35" t="s">
        <v>330</v>
      </c>
      <c r="O23" s="35"/>
      <c r="P23" s="279"/>
      <c r="Q23" s="35"/>
      <c r="R23" s="35" t="s">
        <v>197</v>
      </c>
      <c r="S23" s="35" t="s">
        <v>197</v>
      </c>
      <c r="T23" s="35" t="s">
        <v>164</v>
      </c>
      <c r="U23" s="35" t="s">
        <v>164</v>
      </c>
      <c r="V23" s="35" t="s">
        <v>164</v>
      </c>
      <c r="W23" s="35" t="s">
        <v>164</v>
      </c>
      <c r="X23" s="35">
        <v>1</v>
      </c>
      <c r="Y23" s="35" t="s">
        <v>133</v>
      </c>
      <c r="Z23" s="35" t="s">
        <v>133</v>
      </c>
    </row>
    <row r="24" spans="1:26" s="105" customFormat="1" ht="30" customHeight="1">
      <c r="A24" s="35">
        <v>20</v>
      </c>
      <c r="B24" s="102" t="s">
        <v>53</v>
      </c>
      <c r="C24" s="35"/>
      <c r="D24" s="103" t="s">
        <v>134</v>
      </c>
      <c r="E24" s="103"/>
      <c r="F24" s="35">
        <v>1905</v>
      </c>
      <c r="G24" s="35" t="s">
        <v>319</v>
      </c>
      <c r="H24" s="104"/>
      <c r="I24" s="104">
        <v>582000</v>
      </c>
      <c r="J24" s="284"/>
      <c r="K24" s="35" t="s">
        <v>387</v>
      </c>
      <c r="L24" s="35">
        <v>20</v>
      </c>
      <c r="M24" s="35" t="s">
        <v>330</v>
      </c>
      <c r="N24" s="35" t="s">
        <v>330</v>
      </c>
      <c r="O24" s="35" t="s">
        <v>334</v>
      </c>
      <c r="P24" s="279"/>
      <c r="Q24" s="35"/>
      <c r="R24" s="35" t="s">
        <v>197</v>
      </c>
      <c r="S24" s="35" t="s">
        <v>197</v>
      </c>
      <c r="T24" s="35" t="s">
        <v>197</v>
      </c>
      <c r="U24" s="35" t="s">
        <v>197</v>
      </c>
      <c r="V24" s="35" t="s">
        <v>164</v>
      </c>
      <c r="W24" s="35" t="s">
        <v>363</v>
      </c>
      <c r="X24" s="35">
        <v>2</v>
      </c>
      <c r="Y24" s="35" t="s">
        <v>227</v>
      </c>
      <c r="Z24" s="35" t="s">
        <v>133</v>
      </c>
    </row>
    <row r="25" spans="1:26" s="105" customFormat="1" ht="30" customHeight="1">
      <c r="A25" s="35">
        <v>21</v>
      </c>
      <c r="B25" s="102" t="s">
        <v>53</v>
      </c>
      <c r="C25" s="35"/>
      <c r="D25" s="103" t="s">
        <v>134</v>
      </c>
      <c r="E25" s="103"/>
      <c r="F25" s="35">
        <v>1906</v>
      </c>
      <c r="G25" s="35" t="s">
        <v>320</v>
      </c>
      <c r="H25" s="104"/>
      <c r="I25" s="104">
        <v>427000</v>
      </c>
      <c r="J25" s="284"/>
      <c r="K25" s="35" t="s">
        <v>84</v>
      </c>
      <c r="L25" s="35">
        <v>21</v>
      </c>
      <c r="M25" s="35" t="s">
        <v>330</v>
      </c>
      <c r="N25" s="35" t="s">
        <v>330</v>
      </c>
      <c r="O25" s="35" t="s">
        <v>334</v>
      </c>
      <c r="P25" s="279"/>
      <c r="Q25" s="35"/>
      <c r="R25" s="35" t="s">
        <v>197</v>
      </c>
      <c r="S25" s="35" t="s">
        <v>197</v>
      </c>
      <c r="T25" s="35" t="s">
        <v>164</v>
      </c>
      <c r="U25" s="35" t="s">
        <v>164</v>
      </c>
      <c r="V25" s="35" t="s">
        <v>164</v>
      </c>
      <c r="W25" s="35" t="s">
        <v>164</v>
      </c>
      <c r="X25" s="35">
        <v>1</v>
      </c>
      <c r="Y25" s="35" t="s">
        <v>133</v>
      </c>
      <c r="Z25" s="35" t="s">
        <v>133</v>
      </c>
    </row>
    <row r="26" spans="1:26" s="105" customFormat="1" ht="30" customHeight="1">
      <c r="A26" s="35">
        <v>22</v>
      </c>
      <c r="B26" s="102" t="s">
        <v>53</v>
      </c>
      <c r="C26" s="35"/>
      <c r="D26" s="103" t="s">
        <v>134</v>
      </c>
      <c r="E26" s="103"/>
      <c r="F26" s="35">
        <v>1906</v>
      </c>
      <c r="G26" s="35" t="s">
        <v>321</v>
      </c>
      <c r="H26" s="104"/>
      <c r="I26" s="104">
        <v>867000</v>
      </c>
      <c r="J26" s="284"/>
      <c r="K26" s="35" t="s">
        <v>94</v>
      </c>
      <c r="L26" s="35">
        <v>22</v>
      </c>
      <c r="M26" s="35" t="s">
        <v>330</v>
      </c>
      <c r="N26" s="35" t="s">
        <v>330</v>
      </c>
      <c r="O26" s="35" t="s">
        <v>334</v>
      </c>
      <c r="P26" s="279"/>
      <c r="Q26" s="35"/>
      <c r="R26" s="35" t="s">
        <v>197</v>
      </c>
      <c r="S26" s="35" t="s">
        <v>197</v>
      </c>
      <c r="T26" s="35" t="s">
        <v>164</v>
      </c>
      <c r="U26" s="35" t="s">
        <v>164</v>
      </c>
      <c r="V26" s="35" t="s">
        <v>164</v>
      </c>
      <c r="W26" s="35" t="s">
        <v>164</v>
      </c>
      <c r="X26" s="35">
        <v>1</v>
      </c>
      <c r="Y26" s="35" t="s">
        <v>133</v>
      </c>
      <c r="Z26" s="35" t="s">
        <v>133</v>
      </c>
    </row>
    <row r="27" spans="1:26" s="105" customFormat="1" ht="30" customHeight="1">
      <c r="A27" s="35">
        <v>23</v>
      </c>
      <c r="B27" s="102" t="s">
        <v>53</v>
      </c>
      <c r="C27" s="35"/>
      <c r="D27" s="103" t="s">
        <v>134</v>
      </c>
      <c r="E27" s="103"/>
      <c r="F27" s="35">
        <v>1908</v>
      </c>
      <c r="G27" s="35" t="s">
        <v>322</v>
      </c>
      <c r="H27" s="104"/>
      <c r="I27" s="104">
        <v>1003000</v>
      </c>
      <c r="J27" s="284"/>
      <c r="K27" s="35" t="s">
        <v>90</v>
      </c>
      <c r="L27" s="35">
        <v>23</v>
      </c>
      <c r="M27" s="35" t="s">
        <v>339</v>
      </c>
      <c r="N27" s="35" t="s">
        <v>333</v>
      </c>
      <c r="O27" s="35" t="s">
        <v>334</v>
      </c>
      <c r="P27" s="279"/>
      <c r="Q27" s="35"/>
      <c r="R27" s="35" t="s">
        <v>197</v>
      </c>
      <c r="S27" s="35" t="s">
        <v>197</v>
      </c>
      <c r="T27" s="35" t="s">
        <v>164</v>
      </c>
      <c r="U27" s="35" t="s">
        <v>164</v>
      </c>
      <c r="V27" s="35" t="s">
        <v>164</v>
      </c>
      <c r="W27" s="35" t="s">
        <v>164</v>
      </c>
      <c r="X27" s="35">
        <v>1</v>
      </c>
      <c r="Y27" s="35" t="s">
        <v>133</v>
      </c>
      <c r="Z27" s="35" t="s">
        <v>133</v>
      </c>
    </row>
    <row r="28" spans="1:26" s="105" customFormat="1" ht="30" customHeight="1">
      <c r="A28" s="35">
        <v>24</v>
      </c>
      <c r="B28" s="102" t="s">
        <v>62</v>
      </c>
      <c r="C28" s="35"/>
      <c r="D28" s="103" t="s">
        <v>134</v>
      </c>
      <c r="E28" s="103"/>
      <c r="F28" s="35">
        <v>1930</v>
      </c>
      <c r="G28" s="35" t="s">
        <v>323</v>
      </c>
      <c r="H28" s="104"/>
      <c r="I28" s="104">
        <v>74000</v>
      </c>
      <c r="J28" s="284"/>
      <c r="K28" s="35" t="s">
        <v>90</v>
      </c>
      <c r="L28" s="35">
        <v>24</v>
      </c>
      <c r="M28" s="35" t="s">
        <v>333</v>
      </c>
      <c r="N28" s="35" t="s">
        <v>338</v>
      </c>
      <c r="O28" s="35" t="s">
        <v>334</v>
      </c>
      <c r="P28" s="279"/>
      <c r="Q28" s="35"/>
      <c r="R28" s="35" t="s">
        <v>197</v>
      </c>
      <c r="S28" s="35" t="s">
        <v>197</v>
      </c>
      <c r="T28" s="35" t="s">
        <v>164</v>
      </c>
      <c r="U28" s="35" t="s">
        <v>164</v>
      </c>
      <c r="V28" s="35" t="s">
        <v>164</v>
      </c>
      <c r="W28" s="35" t="s">
        <v>164</v>
      </c>
      <c r="X28" s="35">
        <v>1</v>
      </c>
      <c r="Y28" s="35" t="s">
        <v>133</v>
      </c>
      <c r="Z28" s="35" t="s">
        <v>133</v>
      </c>
    </row>
    <row r="29" spans="1:26" s="105" customFormat="1" ht="30" customHeight="1">
      <c r="A29" s="35">
        <v>25</v>
      </c>
      <c r="B29" s="102" t="s">
        <v>53</v>
      </c>
      <c r="C29" s="35"/>
      <c r="D29" s="103" t="s">
        <v>134</v>
      </c>
      <c r="E29" s="103"/>
      <c r="F29" s="35">
        <v>1952</v>
      </c>
      <c r="G29" s="35" t="s">
        <v>324</v>
      </c>
      <c r="H29" s="104"/>
      <c r="I29" s="104">
        <v>320000</v>
      </c>
      <c r="J29" s="284"/>
      <c r="K29" s="35" t="s">
        <v>97</v>
      </c>
      <c r="L29" s="35">
        <v>25</v>
      </c>
      <c r="M29" s="35" t="s">
        <v>330</v>
      </c>
      <c r="N29" s="35" t="s">
        <v>330</v>
      </c>
      <c r="O29" s="35" t="s">
        <v>334</v>
      </c>
      <c r="P29" s="279"/>
      <c r="Q29" s="35"/>
      <c r="R29" s="35" t="s">
        <v>197</v>
      </c>
      <c r="S29" s="35" t="s">
        <v>197</v>
      </c>
      <c r="T29" s="35" t="s">
        <v>164</v>
      </c>
      <c r="U29" s="35" t="s">
        <v>164</v>
      </c>
      <c r="V29" s="35" t="s">
        <v>164</v>
      </c>
      <c r="W29" s="35" t="s">
        <v>164</v>
      </c>
      <c r="X29" s="35">
        <v>1</v>
      </c>
      <c r="Y29" s="35" t="s">
        <v>133</v>
      </c>
      <c r="Z29" s="35" t="s">
        <v>133</v>
      </c>
    </row>
    <row r="30" spans="1:26" s="105" customFormat="1" ht="30" customHeight="1">
      <c r="A30" s="35">
        <v>26</v>
      </c>
      <c r="B30" s="102" t="s">
        <v>53</v>
      </c>
      <c r="C30" s="35"/>
      <c r="D30" s="103" t="s">
        <v>134</v>
      </c>
      <c r="E30" s="103"/>
      <c r="F30" s="35">
        <v>1955</v>
      </c>
      <c r="G30" s="35" t="s">
        <v>325</v>
      </c>
      <c r="H30" s="104"/>
      <c r="I30" s="104">
        <v>451000</v>
      </c>
      <c r="J30" s="284"/>
      <c r="K30" s="35" t="s">
        <v>388</v>
      </c>
      <c r="L30" s="35">
        <v>26</v>
      </c>
      <c r="M30" s="35" t="s">
        <v>339</v>
      </c>
      <c r="N30" s="35" t="s">
        <v>339</v>
      </c>
      <c r="O30" s="35" t="s">
        <v>334</v>
      </c>
      <c r="P30" s="279"/>
      <c r="Q30" s="35"/>
      <c r="R30" s="35" t="s">
        <v>197</v>
      </c>
      <c r="S30" s="35" t="s">
        <v>197</v>
      </c>
      <c r="T30" s="35" t="s">
        <v>197</v>
      </c>
      <c r="U30" s="35" t="s">
        <v>197</v>
      </c>
      <c r="V30" s="35" t="s">
        <v>164</v>
      </c>
      <c r="W30" s="35" t="s">
        <v>363</v>
      </c>
      <c r="X30" s="35">
        <v>2</v>
      </c>
      <c r="Y30" s="35" t="s">
        <v>133</v>
      </c>
      <c r="Z30" s="35" t="s">
        <v>133</v>
      </c>
    </row>
    <row r="31" spans="1:26" s="105" customFormat="1" ht="30" customHeight="1">
      <c r="A31" s="35">
        <v>27</v>
      </c>
      <c r="B31" s="102" t="s">
        <v>62</v>
      </c>
      <c r="C31" s="35"/>
      <c r="D31" s="103" t="s">
        <v>134</v>
      </c>
      <c r="E31" s="103"/>
      <c r="F31" s="35">
        <v>1965</v>
      </c>
      <c r="G31" s="35" t="s">
        <v>326</v>
      </c>
      <c r="H31" s="104"/>
      <c r="I31" s="104">
        <v>52000</v>
      </c>
      <c r="J31" s="284"/>
      <c r="K31" s="35" t="s">
        <v>389</v>
      </c>
      <c r="L31" s="35">
        <v>27</v>
      </c>
      <c r="M31" s="35" t="s">
        <v>330</v>
      </c>
      <c r="N31" s="35" t="s">
        <v>330</v>
      </c>
      <c r="O31" s="35" t="s">
        <v>334</v>
      </c>
      <c r="P31" s="279"/>
      <c r="Q31" s="35"/>
      <c r="R31" s="35" t="s">
        <v>197</v>
      </c>
      <c r="S31" s="35" t="s">
        <v>197</v>
      </c>
      <c r="T31" s="35" t="s">
        <v>164</v>
      </c>
      <c r="U31" s="35" t="s">
        <v>164</v>
      </c>
      <c r="V31" s="35" t="s">
        <v>164</v>
      </c>
      <c r="W31" s="35" t="s">
        <v>164</v>
      </c>
      <c r="X31" s="35">
        <v>1</v>
      </c>
      <c r="Y31" s="35" t="s">
        <v>133</v>
      </c>
      <c r="Z31" s="35" t="s">
        <v>133</v>
      </c>
    </row>
    <row r="32" spans="1:26" s="105" customFormat="1" ht="30" customHeight="1">
      <c r="A32" s="35">
        <v>28</v>
      </c>
      <c r="B32" s="102" t="s">
        <v>53</v>
      </c>
      <c r="C32" s="35"/>
      <c r="D32" s="103" t="s">
        <v>134</v>
      </c>
      <c r="E32" s="103"/>
      <c r="F32" s="35">
        <v>1965</v>
      </c>
      <c r="G32" s="35" t="s">
        <v>327</v>
      </c>
      <c r="H32" s="104"/>
      <c r="I32" s="104">
        <v>614000</v>
      </c>
      <c r="J32" s="284"/>
      <c r="K32" s="35" t="s">
        <v>84</v>
      </c>
      <c r="L32" s="35">
        <v>28</v>
      </c>
      <c r="M32" s="35" t="s">
        <v>330</v>
      </c>
      <c r="N32" s="35" t="s">
        <v>335</v>
      </c>
      <c r="O32" s="35"/>
      <c r="P32" s="279"/>
      <c r="Q32" s="35"/>
      <c r="R32" s="35" t="s">
        <v>197</v>
      </c>
      <c r="S32" s="35" t="s">
        <v>197</v>
      </c>
      <c r="T32" s="35" t="s">
        <v>164</v>
      </c>
      <c r="U32" s="35" t="s">
        <v>164</v>
      </c>
      <c r="V32" s="35" t="s">
        <v>164</v>
      </c>
      <c r="W32" s="35" t="s">
        <v>164</v>
      </c>
      <c r="X32" s="35">
        <v>1</v>
      </c>
      <c r="Y32" s="35" t="s">
        <v>133</v>
      </c>
      <c r="Z32" s="35" t="s">
        <v>133</v>
      </c>
    </row>
    <row r="33" spans="1:26" s="105" customFormat="1" ht="30" customHeight="1">
      <c r="A33" s="35">
        <v>29</v>
      </c>
      <c r="B33" s="102" t="s">
        <v>53</v>
      </c>
      <c r="C33" s="35"/>
      <c r="D33" s="103" t="s">
        <v>134</v>
      </c>
      <c r="E33" s="103"/>
      <c r="F33" s="35">
        <v>1950</v>
      </c>
      <c r="G33" s="35">
        <v>232.69</v>
      </c>
      <c r="H33" s="104"/>
      <c r="I33" s="104">
        <v>789000</v>
      </c>
      <c r="J33" s="284"/>
      <c r="K33" s="35" t="s">
        <v>94</v>
      </c>
      <c r="L33" s="35">
        <v>29</v>
      </c>
      <c r="M33" s="35" t="s">
        <v>413</v>
      </c>
      <c r="N33" s="35" t="s">
        <v>391</v>
      </c>
      <c r="O33" s="35" t="s">
        <v>376</v>
      </c>
      <c r="P33" s="279"/>
      <c r="Q33" s="35"/>
      <c r="R33" s="35" t="s">
        <v>197</v>
      </c>
      <c r="S33" s="35" t="s">
        <v>197</v>
      </c>
      <c r="T33" s="35" t="s">
        <v>164</v>
      </c>
      <c r="U33" s="35" t="s">
        <v>164</v>
      </c>
      <c r="V33" s="35" t="s">
        <v>164</v>
      </c>
      <c r="W33" s="35" t="s">
        <v>164</v>
      </c>
      <c r="X33" s="35">
        <v>1</v>
      </c>
      <c r="Y33" s="35" t="s">
        <v>133</v>
      </c>
      <c r="Z33" s="35" t="s">
        <v>133</v>
      </c>
    </row>
    <row r="34" spans="1:26" s="105" customFormat="1" ht="30" customHeight="1">
      <c r="A34" s="35">
        <v>30</v>
      </c>
      <c r="B34" s="102" t="s">
        <v>53</v>
      </c>
      <c r="C34" s="35"/>
      <c r="D34" s="103" t="s">
        <v>134</v>
      </c>
      <c r="E34" s="103"/>
      <c r="F34" s="35">
        <v>1950</v>
      </c>
      <c r="G34" s="35">
        <v>409.88</v>
      </c>
      <c r="H34" s="104"/>
      <c r="I34" s="104">
        <v>1390000</v>
      </c>
      <c r="J34" s="284"/>
      <c r="K34" s="35" t="s">
        <v>94</v>
      </c>
      <c r="L34" s="35">
        <v>30</v>
      </c>
      <c r="M34" s="35" t="s">
        <v>190</v>
      </c>
      <c r="N34" s="35" t="s">
        <v>414</v>
      </c>
      <c r="O34" s="35" t="s">
        <v>245</v>
      </c>
      <c r="P34" s="279"/>
      <c r="Q34" s="35"/>
      <c r="R34" s="35" t="s">
        <v>193</v>
      </c>
      <c r="S34" s="35" t="s">
        <v>194</v>
      </c>
      <c r="T34" s="35" t="s">
        <v>194</v>
      </c>
      <c r="U34" s="35" t="s">
        <v>193</v>
      </c>
      <c r="V34" s="35" t="s">
        <v>164</v>
      </c>
      <c r="W34" s="35" t="s">
        <v>363</v>
      </c>
      <c r="X34" s="35">
        <v>2</v>
      </c>
      <c r="Y34" s="35" t="s">
        <v>134</v>
      </c>
      <c r="Z34" s="35" t="s">
        <v>133</v>
      </c>
    </row>
    <row r="35" spans="1:26" s="105" customFormat="1" ht="30" customHeight="1">
      <c r="A35" s="35">
        <v>31</v>
      </c>
      <c r="B35" s="102" t="s">
        <v>63</v>
      </c>
      <c r="C35" s="35"/>
      <c r="D35" s="103" t="s">
        <v>134</v>
      </c>
      <c r="E35" s="103"/>
      <c r="F35" s="35"/>
      <c r="G35" s="35">
        <v>75</v>
      </c>
      <c r="H35" s="104"/>
      <c r="I35" s="104">
        <v>465000</v>
      </c>
      <c r="J35" s="284"/>
      <c r="K35" s="35" t="s">
        <v>98</v>
      </c>
      <c r="L35" s="35">
        <v>31</v>
      </c>
      <c r="M35" s="35" t="s">
        <v>375</v>
      </c>
      <c r="N35" s="35" t="s">
        <v>390</v>
      </c>
      <c r="O35" s="35" t="s">
        <v>376</v>
      </c>
      <c r="P35" s="279"/>
      <c r="Q35" s="35"/>
      <c r="R35" s="35" t="s">
        <v>197</v>
      </c>
      <c r="S35" s="35" t="s">
        <v>197</v>
      </c>
      <c r="T35" s="35" t="s">
        <v>164</v>
      </c>
      <c r="U35" s="35" t="s">
        <v>164</v>
      </c>
      <c r="V35" s="35" t="s">
        <v>164</v>
      </c>
      <c r="W35" s="35" t="s">
        <v>164</v>
      </c>
      <c r="X35" s="35">
        <v>1</v>
      </c>
      <c r="Y35" s="35" t="s">
        <v>133</v>
      </c>
      <c r="Z35" s="35" t="s">
        <v>133</v>
      </c>
    </row>
    <row r="36" spans="1:26" s="105" customFormat="1" ht="30" customHeight="1">
      <c r="A36" s="35">
        <v>32</v>
      </c>
      <c r="B36" s="102" t="s">
        <v>53</v>
      </c>
      <c r="C36" s="35"/>
      <c r="D36" s="103" t="s">
        <v>134</v>
      </c>
      <c r="E36" s="103"/>
      <c r="F36" s="35" t="s">
        <v>77</v>
      </c>
      <c r="G36" s="35">
        <v>614.87</v>
      </c>
      <c r="H36" s="104"/>
      <c r="I36" s="104">
        <v>2086000</v>
      </c>
      <c r="J36" s="284" t="s">
        <v>989</v>
      </c>
      <c r="K36" s="35" t="s">
        <v>99</v>
      </c>
      <c r="L36" s="35">
        <v>32</v>
      </c>
      <c r="M36" s="35" t="s">
        <v>190</v>
      </c>
      <c r="N36" s="35" t="s">
        <v>391</v>
      </c>
      <c r="O36" s="35" t="s">
        <v>371</v>
      </c>
      <c r="P36" s="279"/>
      <c r="Q36" s="35"/>
      <c r="R36" s="35" t="s">
        <v>194</v>
      </c>
      <c r="S36" s="35" t="s">
        <v>194</v>
      </c>
      <c r="T36" s="35" t="s">
        <v>194</v>
      </c>
      <c r="U36" s="35" t="s">
        <v>194</v>
      </c>
      <c r="V36" s="35" t="s">
        <v>194</v>
      </c>
      <c r="W36" s="35" t="s">
        <v>363</v>
      </c>
      <c r="X36" s="35">
        <v>4</v>
      </c>
      <c r="Y36" s="35" t="s">
        <v>226</v>
      </c>
      <c r="Z36" s="35" t="s">
        <v>367</v>
      </c>
    </row>
    <row r="37" spans="1:26" s="105" customFormat="1" ht="30" customHeight="1">
      <c r="A37" s="35">
        <v>33</v>
      </c>
      <c r="B37" s="102" t="s">
        <v>64</v>
      </c>
      <c r="C37" s="35"/>
      <c r="D37" s="103" t="s">
        <v>134</v>
      </c>
      <c r="E37" s="103"/>
      <c r="F37" s="35">
        <v>1910</v>
      </c>
      <c r="G37" s="35">
        <v>320.16000000000003</v>
      </c>
      <c r="H37" s="104"/>
      <c r="I37" s="104">
        <v>1111000</v>
      </c>
      <c r="J37" s="284"/>
      <c r="K37" s="35" t="s">
        <v>98</v>
      </c>
      <c r="L37" s="35">
        <v>33</v>
      </c>
      <c r="M37" s="35" t="s">
        <v>190</v>
      </c>
      <c r="N37" s="35" t="s">
        <v>391</v>
      </c>
      <c r="O37" s="35" t="s">
        <v>392</v>
      </c>
      <c r="P37" s="279"/>
      <c r="Q37" s="35"/>
      <c r="R37" s="35" t="s">
        <v>193</v>
      </c>
      <c r="S37" s="35" t="s">
        <v>194</v>
      </c>
      <c r="T37" s="35" t="s">
        <v>194</v>
      </c>
      <c r="U37" s="35" t="s">
        <v>193</v>
      </c>
      <c r="V37" s="35" t="s">
        <v>164</v>
      </c>
      <c r="W37" s="35" t="s">
        <v>363</v>
      </c>
      <c r="X37" s="35">
        <v>2</v>
      </c>
      <c r="Y37" s="35" t="s">
        <v>134</v>
      </c>
      <c r="Z37" s="35" t="s">
        <v>133</v>
      </c>
    </row>
    <row r="38" spans="1:26" s="105" customFormat="1" ht="30" customHeight="1">
      <c r="A38" s="35">
        <v>34</v>
      </c>
      <c r="B38" s="102" t="s">
        <v>54</v>
      </c>
      <c r="C38" s="35"/>
      <c r="D38" s="103" t="s">
        <v>134</v>
      </c>
      <c r="E38" s="103"/>
      <c r="F38" s="35">
        <v>1900</v>
      </c>
      <c r="G38" s="35">
        <v>305.2</v>
      </c>
      <c r="H38" s="104"/>
      <c r="I38" s="104">
        <v>1124000</v>
      </c>
      <c r="J38" s="284"/>
      <c r="K38" s="35" t="s">
        <v>345</v>
      </c>
      <c r="L38" s="35">
        <v>34</v>
      </c>
      <c r="M38" s="35" t="s">
        <v>190</v>
      </c>
      <c r="N38" s="35" t="s">
        <v>391</v>
      </c>
      <c r="O38" s="35" t="s">
        <v>393</v>
      </c>
      <c r="P38" s="279"/>
      <c r="Q38" s="35"/>
      <c r="R38" s="35" t="s">
        <v>197</v>
      </c>
      <c r="S38" s="35" t="s">
        <v>197</v>
      </c>
      <c r="T38" s="35" t="s">
        <v>197</v>
      </c>
      <c r="U38" s="35" t="s">
        <v>197</v>
      </c>
      <c r="V38" s="35" t="s">
        <v>164</v>
      </c>
      <c r="W38" s="35" t="s">
        <v>363</v>
      </c>
      <c r="X38" s="35">
        <v>2</v>
      </c>
      <c r="Y38" s="35" t="s">
        <v>227</v>
      </c>
      <c r="Z38" s="35" t="s">
        <v>367</v>
      </c>
    </row>
    <row r="39" spans="1:26" s="105" customFormat="1" ht="30" customHeight="1">
      <c r="A39" s="35">
        <v>35</v>
      </c>
      <c r="B39" s="102" t="s">
        <v>760</v>
      </c>
      <c r="C39" s="35"/>
      <c r="D39" s="103" t="s">
        <v>134</v>
      </c>
      <c r="E39" s="103"/>
      <c r="F39" s="35">
        <v>1905</v>
      </c>
      <c r="G39" s="35">
        <v>367.5</v>
      </c>
      <c r="H39" s="104">
        <f>523571.12+842972.69</f>
        <v>1366543.81</v>
      </c>
      <c r="I39" s="104"/>
      <c r="J39" s="288" t="s">
        <v>728</v>
      </c>
      <c r="K39" s="35" t="s">
        <v>189</v>
      </c>
      <c r="L39" s="35">
        <v>35</v>
      </c>
      <c r="M39" s="35" t="s">
        <v>243</v>
      </c>
      <c r="N39" s="35" t="s">
        <v>244</v>
      </c>
      <c r="O39" s="35" t="s">
        <v>245</v>
      </c>
      <c r="P39" s="279" t="s">
        <v>196</v>
      </c>
      <c r="Q39" s="35"/>
      <c r="R39" s="35" t="s">
        <v>193</v>
      </c>
      <c r="S39" s="35" t="s">
        <v>193</v>
      </c>
      <c r="T39" s="35" t="s">
        <v>193</v>
      </c>
      <c r="U39" s="35" t="s">
        <v>193</v>
      </c>
      <c r="V39" s="35" t="s">
        <v>193</v>
      </c>
      <c r="W39" s="35" t="s">
        <v>193</v>
      </c>
      <c r="X39" s="35">
        <v>2</v>
      </c>
      <c r="Y39" s="35" t="s">
        <v>133</v>
      </c>
      <c r="Z39" s="35" t="s">
        <v>133</v>
      </c>
    </row>
    <row r="40" spans="1:26" s="105" customFormat="1" ht="76.5">
      <c r="A40" s="35">
        <v>36</v>
      </c>
      <c r="B40" s="102" t="s">
        <v>548</v>
      </c>
      <c r="C40" s="35" t="s">
        <v>299</v>
      </c>
      <c r="D40" s="103" t="s">
        <v>134</v>
      </c>
      <c r="E40" s="103"/>
      <c r="F40" s="35">
        <v>1965</v>
      </c>
      <c r="G40" s="35">
        <v>171.21</v>
      </c>
      <c r="H40" s="104"/>
      <c r="I40" s="104">
        <v>541000</v>
      </c>
      <c r="J40" s="284" t="s">
        <v>990</v>
      </c>
      <c r="K40" s="35" t="s">
        <v>301</v>
      </c>
      <c r="L40" s="35">
        <v>36</v>
      </c>
      <c r="M40" s="35" t="s">
        <v>190</v>
      </c>
      <c r="N40" s="35" t="s">
        <v>375</v>
      </c>
      <c r="O40" s="35" t="s">
        <v>350</v>
      </c>
      <c r="P40" s="279"/>
      <c r="Q40" s="35"/>
      <c r="R40" s="35" t="s">
        <v>193</v>
      </c>
      <c r="S40" s="35" t="s">
        <v>193</v>
      </c>
      <c r="T40" s="35" t="s">
        <v>193</v>
      </c>
      <c r="U40" s="35" t="s">
        <v>193</v>
      </c>
      <c r="V40" s="35" t="s">
        <v>193</v>
      </c>
      <c r="W40" s="35" t="s">
        <v>193</v>
      </c>
      <c r="X40" s="35">
        <v>3</v>
      </c>
      <c r="Y40" s="35" t="s">
        <v>134</v>
      </c>
      <c r="Z40" s="35" t="s">
        <v>415</v>
      </c>
    </row>
    <row r="41" spans="1:26" s="105" customFormat="1" ht="51">
      <c r="A41" s="35">
        <v>37</v>
      </c>
      <c r="B41" s="102" t="s">
        <v>549</v>
      </c>
      <c r="C41" s="35" t="s">
        <v>298</v>
      </c>
      <c r="D41" s="103" t="s">
        <v>134</v>
      </c>
      <c r="E41" s="103"/>
      <c r="F41" s="35">
        <v>1972</v>
      </c>
      <c r="G41" s="35">
        <v>308.39999999999998</v>
      </c>
      <c r="H41" s="104"/>
      <c r="I41" s="104">
        <v>975000</v>
      </c>
      <c r="J41" s="284" t="s">
        <v>990</v>
      </c>
      <c r="K41" s="35" t="s">
        <v>297</v>
      </c>
      <c r="L41" s="35">
        <v>37</v>
      </c>
      <c r="M41" s="35" t="s">
        <v>340</v>
      </c>
      <c r="N41" s="35" t="s">
        <v>394</v>
      </c>
      <c r="O41" s="35" t="s">
        <v>395</v>
      </c>
      <c r="P41" s="279"/>
      <c r="Q41" s="35"/>
      <c r="R41" s="35" t="s">
        <v>193</v>
      </c>
      <c r="S41" s="35" t="s">
        <v>193</v>
      </c>
      <c r="T41" s="35" t="s">
        <v>193</v>
      </c>
      <c r="U41" s="35" t="s">
        <v>193</v>
      </c>
      <c r="V41" s="35" t="s">
        <v>164</v>
      </c>
      <c r="W41" s="35" t="s">
        <v>363</v>
      </c>
      <c r="X41" s="35">
        <v>2</v>
      </c>
      <c r="Y41" s="35" t="s">
        <v>134</v>
      </c>
      <c r="Z41" s="35" t="s">
        <v>367</v>
      </c>
    </row>
    <row r="42" spans="1:26" s="105" customFormat="1" ht="37.5" customHeight="1">
      <c r="A42" s="35">
        <v>38</v>
      </c>
      <c r="B42" s="102" t="s">
        <v>65</v>
      </c>
      <c r="C42" s="35" t="s">
        <v>299</v>
      </c>
      <c r="D42" s="103" t="s">
        <v>134</v>
      </c>
      <c r="E42" s="103"/>
      <c r="F42" s="35">
        <v>1965</v>
      </c>
      <c r="G42" s="35">
        <v>308.39999999999998</v>
      </c>
      <c r="H42" s="104"/>
      <c r="I42" s="104">
        <v>975000</v>
      </c>
      <c r="J42" s="284" t="s">
        <v>991</v>
      </c>
      <c r="K42" s="35" t="s">
        <v>300</v>
      </c>
      <c r="L42" s="35">
        <v>38</v>
      </c>
      <c r="M42" s="35" t="s">
        <v>341</v>
      </c>
      <c r="N42" s="35" t="s">
        <v>394</v>
      </c>
      <c r="O42" s="35" t="s">
        <v>395</v>
      </c>
      <c r="P42" s="279"/>
      <c r="Q42" s="35"/>
      <c r="R42" s="35" t="s">
        <v>193</v>
      </c>
      <c r="S42" s="35" t="s">
        <v>193</v>
      </c>
      <c r="T42" s="35" t="s">
        <v>193</v>
      </c>
      <c r="U42" s="35" t="s">
        <v>193</v>
      </c>
      <c r="V42" s="35" t="s">
        <v>164</v>
      </c>
      <c r="W42" s="35" t="s">
        <v>363</v>
      </c>
      <c r="X42" s="35">
        <v>2</v>
      </c>
      <c r="Y42" s="35" t="s">
        <v>134</v>
      </c>
      <c r="Z42" s="35" t="s">
        <v>133</v>
      </c>
    </row>
    <row r="43" spans="1:26" s="105" customFormat="1" ht="30" customHeight="1">
      <c r="A43" s="35">
        <v>39</v>
      </c>
      <c r="B43" s="102" t="s">
        <v>66</v>
      </c>
      <c r="C43" s="35"/>
      <c r="D43" s="103" t="s">
        <v>134</v>
      </c>
      <c r="E43" s="103"/>
      <c r="F43" s="35">
        <v>2001</v>
      </c>
      <c r="G43" s="35" t="s">
        <v>328</v>
      </c>
      <c r="H43" s="104"/>
      <c r="I43" s="104">
        <v>979000</v>
      </c>
      <c r="J43" s="284" t="s">
        <v>992</v>
      </c>
      <c r="K43" s="35" t="s">
        <v>96</v>
      </c>
      <c r="L43" s="35">
        <v>39</v>
      </c>
      <c r="M43" s="35" t="s">
        <v>342</v>
      </c>
      <c r="N43" s="35" t="s">
        <v>164</v>
      </c>
      <c r="O43" s="35" t="s">
        <v>350</v>
      </c>
      <c r="P43" s="279"/>
      <c r="Q43" s="35"/>
      <c r="R43" s="35" t="s">
        <v>194</v>
      </c>
      <c r="S43" s="35" t="s">
        <v>194</v>
      </c>
      <c r="T43" s="35" t="s">
        <v>194</v>
      </c>
      <c r="U43" s="35" t="s">
        <v>194</v>
      </c>
      <c r="V43" s="35" t="s">
        <v>164</v>
      </c>
      <c r="W43" s="35" t="s">
        <v>363</v>
      </c>
      <c r="X43" s="35">
        <v>1</v>
      </c>
      <c r="Y43" s="35" t="s">
        <v>133</v>
      </c>
      <c r="Z43" s="35" t="s">
        <v>133</v>
      </c>
    </row>
    <row r="44" spans="1:26" s="105" customFormat="1" ht="27" customHeight="1">
      <c r="A44" s="35">
        <v>40</v>
      </c>
      <c r="B44" s="102" t="s">
        <v>67</v>
      </c>
      <c r="C44" s="35"/>
      <c r="D44" s="103"/>
      <c r="E44" s="103"/>
      <c r="F44" s="35"/>
      <c r="G44" s="35"/>
      <c r="H44" s="104">
        <v>11000</v>
      </c>
      <c r="I44" s="104"/>
      <c r="J44" s="284"/>
      <c r="K44" s="35" t="s">
        <v>100</v>
      </c>
      <c r="L44" s="35">
        <v>40</v>
      </c>
      <c r="M44" s="35"/>
      <c r="N44" s="35"/>
      <c r="O44" s="35"/>
      <c r="P44" s="279"/>
      <c r="Q44" s="35"/>
      <c r="R44" s="35"/>
      <c r="S44" s="35"/>
      <c r="T44" s="35"/>
      <c r="U44" s="35"/>
      <c r="V44" s="35"/>
      <c r="W44" s="35"/>
      <c r="X44" s="35"/>
      <c r="Y44" s="35"/>
      <c r="Z44" s="35"/>
    </row>
    <row r="45" spans="1:26" s="105" customFormat="1" ht="27" customHeight="1">
      <c r="A45" s="35">
        <v>41</v>
      </c>
      <c r="B45" s="102" t="s">
        <v>67</v>
      </c>
      <c r="C45" s="35"/>
      <c r="D45" s="103"/>
      <c r="E45" s="103"/>
      <c r="F45" s="35"/>
      <c r="G45" s="35"/>
      <c r="H45" s="104">
        <v>4000</v>
      </c>
      <c r="I45" s="104"/>
      <c r="J45" s="284"/>
      <c r="K45" s="35" t="s">
        <v>89</v>
      </c>
      <c r="L45" s="35">
        <v>41</v>
      </c>
      <c r="M45" s="35"/>
      <c r="N45" s="35"/>
      <c r="O45" s="35"/>
      <c r="P45" s="279"/>
      <c r="Q45" s="35"/>
      <c r="R45" s="35"/>
      <c r="S45" s="35"/>
      <c r="T45" s="35"/>
      <c r="U45" s="35"/>
      <c r="V45" s="35"/>
      <c r="W45" s="35"/>
      <c r="X45" s="35"/>
      <c r="Y45" s="35"/>
      <c r="Z45" s="35"/>
    </row>
    <row r="46" spans="1:26" s="105" customFormat="1" ht="27" customHeight="1">
      <c r="A46" s="35">
        <v>42</v>
      </c>
      <c r="B46" s="102" t="s">
        <v>67</v>
      </c>
      <c r="C46" s="35"/>
      <c r="D46" s="103"/>
      <c r="E46" s="103"/>
      <c r="F46" s="35"/>
      <c r="G46" s="35"/>
      <c r="H46" s="104">
        <v>7000</v>
      </c>
      <c r="I46" s="104"/>
      <c r="J46" s="284"/>
      <c r="K46" s="35" t="s">
        <v>101</v>
      </c>
      <c r="L46" s="35">
        <v>42</v>
      </c>
      <c r="M46" s="35"/>
      <c r="N46" s="35"/>
      <c r="O46" s="35"/>
      <c r="P46" s="279"/>
      <c r="Q46" s="35"/>
      <c r="R46" s="35"/>
      <c r="S46" s="35"/>
      <c r="T46" s="35"/>
      <c r="U46" s="35"/>
      <c r="V46" s="35"/>
      <c r="W46" s="35"/>
      <c r="X46" s="35"/>
      <c r="Y46" s="35"/>
      <c r="Z46" s="35"/>
    </row>
    <row r="47" spans="1:26" s="105" customFormat="1" ht="27" customHeight="1">
      <c r="A47" s="35">
        <v>43</v>
      </c>
      <c r="B47" s="102" t="s">
        <v>67</v>
      </c>
      <c r="C47" s="35"/>
      <c r="D47" s="103"/>
      <c r="E47" s="103"/>
      <c r="F47" s="35"/>
      <c r="G47" s="35"/>
      <c r="H47" s="104">
        <v>7000</v>
      </c>
      <c r="I47" s="104"/>
      <c r="J47" s="284"/>
      <c r="K47" s="35" t="s">
        <v>88</v>
      </c>
      <c r="L47" s="35">
        <v>43</v>
      </c>
      <c r="M47" s="35"/>
      <c r="N47" s="35"/>
      <c r="O47" s="35"/>
      <c r="P47" s="279"/>
      <c r="Q47" s="35"/>
      <c r="R47" s="35"/>
      <c r="S47" s="35"/>
      <c r="T47" s="35"/>
      <c r="U47" s="35"/>
      <c r="V47" s="35"/>
      <c r="W47" s="35"/>
      <c r="X47" s="35"/>
      <c r="Y47" s="35"/>
      <c r="Z47" s="35"/>
    </row>
    <row r="48" spans="1:26" s="105" customFormat="1" ht="27" customHeight="1">
      <c r="A48" s="35">
        <v>44</v>
      </c>
      <c r="B48" s="102" t="s">
        <v>67</v>
      </c>
      <c r="C48" s="35"/>
      <c r="D48" s="103"/>
      <c r="E48" s="103"/>
      <c r="F48" s="35"/>
      <c r="G48" s="35"/>
      <c r="H48" s="104">
        <v>2000</v>
      </c>
      <c r="I48" s="104"/>
      <c r="J48" s="284"/>
      <c r="K48" s="35" t="s">
        <v>87</v>
      </c>
      <c r="L48" s="35">
        <v>44</v>
      </c>
      <c r="M48" s="35"/>
      <c r="N48" s="35"/>
      <c r="O48" s="35"/>
      <c r="P48" s="279"/>
      <c r="Q48" s="35"/>
      <c r="R48" s="35"/>
      <c r="S48" s="35"/>
      <c r="T48" s="35"/>
      <c r="U48" s="35"/>
      <c r="V48" s="35"/>
      <c r="W48" s="35"/>
      <c r="X48" s="35"/>
      <c r="Y48" s="35"/>
      <c r="Z48" s="35"/>
    </row>
    <row r="49" spans="1:26" s="105" customFormat="1" ht="27" customHeight="1">
      <c r="A49" s="35">
        <v>45</v>
      </c>
      <c r="B49" s="102" t="s">
        <v>67</v>
      </c>
      <c r="C49" s="35"/>
      <c r="D49" s="103"/>
      <c r="E49" s="103"/>
      <c r="F49" s="35"/>
      <c r="G49" s="35"/>
      <c r="H49" s="104">
        <v>3500</v>
      </c>
      <c r="I49" s="104"/>
      <c r="J49" s="284"/>
      <c r="K49" s="35" t="s">
        <v>87</v>
      </c>
      <c r="L49" s="35">
        <v>45</v>
      </c>
      <c r="M49" s="35"/>
      <c r="N49" s="35"/>
      <c r="O49" s="35"/>
      <c r="P49" s="279"/>
      <c r="Q49" s="35"/>
      <c r="R49" s="35"/>
      <c r="S49" s="35"/>
      <c r="T49" s="35"/>
      <c r="U49" s="35"/>
      <c r="V49" s="35"/>
      <c r="W49" s="35"/>
      <c r="X49" s="35"/>
      <c r="Y49" s="35"/>
      <c r="Z49" s="35"/>
    </row>
    <row r="50" spans="1:26" s="105" customFormat="1" ht="27" customHeight="1">
      <c r="A50" s="35">
        <v>46</v>
      </c>
      <c r="B50" s="102" t="s">
        <v>67</v>
      </c>
      <c r="C50" s="35"/>
      <c r="D50" s="103"/>
      <c r="E50" s="103"/>
      <c r="F50" s="35"/>
      <c r="G50" s="35"/>
      <c r="H50" s="104">
        <v>3500</v>
      </c>
      <c r="I50" s="104"/>
      <c r="J50" s="284"/>
      <c r="K50" s="35" t="s">
        <v>102</v>
      </c>
      <c r="L50" s="35">
        <v>46</v>
      </c>
      <c r="M50" s="35"/>
      <c r="N50" s="35"/>
      <c r="O50" s="35"/>
      <c r="P50" s="279"/>
      <c r="Q50" s="35"/>
      <c r="R50" s="35"/>
      <c r="S50" s="35"/>
      <c r="T50" s="35"/>
      <c r="U50" s="35"/>
      <c r="V50" s="35"/>
      <c r="W50" s="35"/>
      <c r="X50" s="35"/>
      <c r="Y50" s="35"/>
      <c r="Z50" s="35"/>
    </row>
    <row r="51" spans="1:26" s="105" customFormat="1" ht="27" customHeight="1">
      <c r="A51" s="35">
        <v>47</v>
      </c>
      <c r="B51" s="102" t="s">
        <v>67</v>
      </c>
      <c r="C51" s="35"/>
      <c r="D51" s="103"/>
      <c r="E51" s="103"/>
      <c r="F51" s="35"/>
      <c r="G51" s="35"/>
      <c r="H51" s="104">
        <v>7000</v>
      </c>
      <c r="I51" s="104"/>
      <c r="J51" s="284"/>
      <c r="K51" s="35" t="s">
        <v>103</v>
      </c>
      <c r="L51" s="35">
        <v>47</v>
      </c>
      <c r="M51" s="35"/>
      <c r="N51" s="35"/>
      <c r="O51" s="35"/>
      <c r="P51" s="279"/>
      <c r="Q51" s="35"/>
      <c r="R51" s="35"/>
      <c r="S51" s="35"/>
      <c r="T51" s="35"/>
      <c r="U51" s="35"/>
      <c r="V51" s="35"/>
      <c r="W51" s="35"/>
      <c r="X51" s="35"/>
      <c r="Y51" s="35"/>
      <c r="Z51" s="35"/>
    </row>
    <row r="52" spans="1:26" s="105" customFormat="1" ht="27" customHeight="1">
      <c r="A52" s="35">
        <v>48</v>
      </c>
      <c r="B52" s="102" t="s">
        <v>67</v>
      </c>
      <c r="C52" s="35"/>
      <c r="D52" s="103"/>
      <c r="E52" s="103"/>
      <c r="F52" s="35"/>
      <c r="G52" s="35"/>
      <c r="H52" s="104">
        <v>7000</v>
      </c>
      <c r="I52" s="104"/>
      <c r="J52" s="284"/>
      <c r="K52" s="35" t="s">
        <v>94</v>
      </c>
      <c r="L52" s="35">
        <v>48</v>
      </c>
      <c r="M52" s="35"/>
      <c r="N52" s="35"/>
      <c r="O52" s="35"/>
      <c r="P52" s="279"/>
      <c r="Q52" s="35"/>
      <c r="R52" s="35"/>
      <c r="S52" s="35"/>
      <c r="T52" s="35"/>
      <c r="U52" s="35"/>
      <c r="V52" s="35"/>
      <c r="W52" s="35"/>
      <c r="X52" s="35"/>
      <c r="Y52" s="35"/>
      <c r="Z52" s="35"/>
    </row>
    <row r="53" spans="1:26" s="105" customFormat="1" ht="27" customHeight="1">
      <c r="A53" s="35">
        <v>49</v>
      </c>
      <c r="B53" s="102" t="s">
        <v>67</v>
      </c>
      <c r="C53" s="35"/>
      <c r="D53" s="103"/>
      <c r="E53" s="103"/>
      <c r="F53" s="35"/>
      <c r="G53" s="35"/>
      <c r="H53" s="104">
        <v>5500</v>
      </c>
      <c r="I53" s="104"/>
      <c r="J53" s="284"/>
      <c r="K53" s="35" t="s">
        <v>294</v>
      </c>
      <c r="L53" s="35">
        <v>49</v>
      </c>
      <c r="M53" s="35"/>
      <c r="N53" s="35"/>
      <c r="O53" s="35"/>
      <c r="P53" s="279"/>
      <c r="Q53" s="35"/>
      <c r="R53" s="35"/>
      <c r="S53" s="35"/>
      <c r="T53" s="35"/>
      <c r="U53" s="35"/>
      <c r="V53" s="35"/>
      <c r="W53" s="35"/>
      <c r="X53" s="35"/>
      <c r="Y53" s="35"/>
      <c r="Z53" s="35"/>
    </row>
    <row r="54" spans="1:26" s="105" customFormat="1" ht="27" customHeight="1">
      <c r="A54" s="35">
        <v>50</v>
      </c>
      <c r="B54" s="102" t="s">
        <v>67</v>
      </c>
      <c r="C54" s="35"/>
      <c r="D54" s="103"/>
      <c r="E54" s="103"/>
      <c r="F54" s="35"/>
      <c r="G54" s="35"/>
      <c r="H54" s="104">
        <v>3500</v>
      </c>
      <c r="I54" s="104"/>
      <c r="J54" s="284"/>
      <c r="K54" s="35" t="s">
        <v>104</v>
      </c>
      <c r="L54" s="35">
        <v>50</v>
      </c>
      <c r="M54" s="35"/>
      <c r="N54" s="35"/>
      <c r="O54" s="35"/>
      <c r="P54" s="279"/>
      <c r="Q54" s="35"/>
      <c r="R54" s="35"/>
      <c r="S54" s="35"/>
      <c r="T54" s="35"/>
      <c r="U54" s="35"/>
      <c r="V54" s="35"/>
      <c r="W54" s="35"/>
      <c r="X54" s="35"/>
      <c r="Y54" s="35"/>
      <c r="Z54" s="35"/>
    </row>
    <row r="55" spans="1:26" s="105" customFormat="1" ht="27" customHeight="1">
      <c r="A55" s="35">
        <v>51</v>
      </c>
      <c r="B55" s="102" t="s">
        <v>67</v>
      </c>
      <c r="C55" s="35"/>
      <c r="D55" s="103"/>
      <c r="E55" s="103"/>
      <c r="F55" s="35"/>
      <c r="G55" s="35"/>
      <c r="H55" s="104">
        <v>10500</v>
      </c>
      <c r="I55" s="104"/>
      <c r="J55" s="284"/>
      <c r="K55" s="35" t="s">
        <v>96</v>
      </c>
      <c r="L55" s="35">
        <v>51</v>
      </c>
      <c r="M55" s="35"/>
      <c r="N55" s="35"/>
      <c r="O55" s="35"/>
      <c r="P55" s="279"/>
      <c r="Q55" s="35"/>
      <c r="R55" s="35"/>
      <c r="S55" s="35"/>
      <c r="T55" s="35"/>
      <c r="U55" s="35"/>
      <c r="V55" s="35"/>
      <c r="W55" s="35"/>
      <c r="X55" s="35"/>
      <c r="Y55" s="35"/>
      <c r="Z55" s="35"/>
    </row>
    <row r="56" spans="1:26" s="105" customFormat="1" ht="27" customHeight="1">
      <c r="A56" s="35">
        <v>52</v>
      </c>
      <c r="B56" s="102" t="s">
        <v>67</v>
      </c>
      <c r="C56" s="35"/>
      <c r="D56" s="103"/>
      <c r="E56" s="103"/>
      <c r="F56" s="35"/>
      <c r="G56" s="35"/>
      <c r="H56" s="104">
        <v>3500</v>
      </c>
      <c r="I56" s="104"/>
      <c r="J56" s="284"/>
      <c r="K56" s="35" t="s">
        <v>105</v>
      </c>
      <c r="L56" s="35">
        <v>52</v>
      </c>
      <c r="M56" s="35"/>
      <c r="N56" s="35"/>
      <c r="O56" s="35"/>
      <c r="P56" s="279"/>
      <c r="Q56" s="35"/>
      <c r="R56" s="35"/>
      <c r="S56" s="35"/>
      <c r="T56" s="35"/>
      <c r="U56" s="35"/>
      <c r="V56" s="35"/>
      <c r="W56" s="35"/>
      <c r="X56" s="35"/>
      <c r="Y56" s="35"/>
      <c r="Z56" s="35"/>
    </row>
    <row r="57" spans="1:26" s="105" customFormat="1" ht="27" customHeight="1">
      <c r="A57" s="35">
        <v>53</v>
      </c>
      <c r="B57" s="102" t="s">
        <v>67</v>
      </c>
      <c r="C57" s="35"/>
      <c r="D57" s="103"/>
      <c r="E57" s="103"/>
      <c r="F57" s="35"/>
      <c r="G57" s="35"/>
      <c r="H57" s="104">
        <v>7000</v>
      </c>
      <c r="I57" s="104"/>
      <c r="J57" s="284"/>
      <c r="K57" s="35" t="s">
        <v>106</v>
      </c>
      <c r="L57" s="35">
        <v>53</v>
      </c>
      <c r="M57" s="35"/>
      <c r="N57" s="35"/>
      <c r="O57" s="35"/>
      <c r="P57" s="279"/>
      <c r="Q57" s="35"/>
      <c r="R57" s="35"/>
      <c r="S57" s="35"/>
      <c r="T57" s="35"/>
      <c r="U57" s="35"/>
      <c r="V57" s="35"/>
      <c r="W57" s="35"/>
      <c r="X57" s="35"/>
      <c r="Y57" s="35"/>
      <c r="Z57" s="35"/>
    </row>
    <row r="58" spans="1:26" s="105" customFormat="1" ht="27" customHeight="1">
      <c r="A58" s="35">
        <v>54</v>
      </c>
      <c r="B58" s="102" t="s">
        <v>67</v>
      </c>
      <c r="C58" s="35"/>
      <c r="D58" s="103"/>
      <c r="E58" s="103"/>
      <c r="F58" s="35"/>
      <c r="G58" s="35"/>
      <c r="H58" s="104">
        <v>5500</v>
      </c>
      <c r="I58" s="104"/>
      <c r="J58" s="284"/>
      <c r="K58" s="35" t="s">
        <v>85</v>
      </c>
      <c r="L58" s="35">
        <v>54</v>
      </c>
      <c r="M58" s="35"/>
      <c r="N58" s="35"/>
      <c r="O58" s="35"/>
      <c r="P58" s="279"/>
      <c r="Q58" s="35"/>
      <c r="R58" s="35"/>
      <c r="S58" s="35"/>
      <c r="T58" s="35"/>
      <c r="U58" s="35"/>
      <c r="V58" s="35"/>
      <c r="W58" s="35"/>
      <c r="X58" s="35"/>
      <c r="Y58" s="35"/>
      <c r="Z58" s="35"/>
    </row>
    <row r="59" spans="1:26" s="105" customFormat="1" ht="27" customHeight="1">
      <c r="A59" s="35">
        <v>55</v>
      </c>
      <c r="B59" s="102" t="s">
        <v>67</v>
      </c>
      <c r="C59" s="35"/>
      <c r="D59" s="103"/>
      <c r="E59" s="103"/>
      <c r="F59" s="35"/>
      <c r="G59" s="35"/>
      <c r="H59" s="104">
        <v>2000</v>
      </c>
      <c r="I59" s="104"/>
      <c r="J59" s="284"/>
      <c r="K59" s="35" t="s">
        <v>91</v>
      </c>
      <c r="L59" s="35">
        <v>55</v>
      </c>
      <c r="M59" s="35"/>
      <c r="N59" s="35"/>
      <c r="O59" s="35"/>
      <c r="P59" s="279"/>
      <c r="Q59" s="35"/>
      <c r="R59" s="35"/>
      <c r="S59" s="35"/>
      <c r="T59" s="35"/>
      <c r="U59" s="35"/>
      <c r="V59" s="35"/>
      <c r="W59" s="35"/>
      <c r="X59" s="35"/>
      <c r="Y59" s="35"/>
      <c r="Z59" s="35"/>
    </row>
    <row r="60" spans="1:26" s="105" customFormat="1" ht="27" customHeight="1">
      <c r="A60" s="35">
        <v>56</v>
      </c>
      <c r="B60" s="102" t="s">
        <v>67</v>
      </c>
      <c r="C60" s="35"/>
      <c r="D60" s="103"/>
      <c r="E60" s="103"/>
      <c r="F60" s="35"/>
      <c r="G60" s="35"/>
      <c r="H60" s="104">
        <v>10500</v>
      </c>
      <c r="I60" s="104"/>
      <c r="J60" s="284"/>
      <c r="K60" s="35" t="s">
        <v>92</v>
      </c>
      <c r="L60" s="35">
        <v>56</v>
      </c>
      <c r="M60" s="35"/>
      <c r="N60" s="35"/>
      <c r="O60" s="35"/>
      <c r="P60" s="279"/>
      <c r="Q60" s="35"/>
      <c r="R60" s="35"/>
      <c r="S60" s="35"/>
      <c r="T60" s="35"/>
      <c r="U60" s="35"/>
      <c r="V60" s="35"/>
      <c r="W60" s="35"/>
      <c r="X60" s="35"/>
      <c r="Y60" s="35"/>
      <c r="Z60" s="35"/>
    </row>
    <row r="61" spans="1:26" s="105" customFormat="1" ht="27" customHeight="1">
      <c r="A61" s="35">
        <v>57</v>
      </c>
      <c r="B61" s="102" t="s">
        <v>67</v>
      </c>
      <c r="C61" s="35"/>
      <c r="D61" s="103"/>
      <c r="E61" s="103"/>
      <c r="F61" s="35"/>
      <c r="G61" s="35"/>
      <c r="H61" s="104">
        <v>10500</v>
      </c>
      <c r="I61" s="104"/>
      <c r="J61" s="284"/>
      <c r="K61" s="35" t="s">
        <v>107</v>
      </c>
      <c r="L61" s="35">
        <v>57</v>
      </c>
      <c r="M61" s="35"/>
      <c r="N61" s="35"/>
      <c r="O61" s="35"/>
      <c r="P61" s="279"/>
      <c r="Q61" s="35"/>
      <c r="R61" s="35"/>
      <c r="S61" s="35"/>
      <c r="T61" s="35"/>
      <c r="U61" s="35"/>
      <c r="V61" s="35"/>
      <c r="W61" s="35"/>
      <c r="X61" s="35"/>
      <c r="Y61" s="35"/>
      <c r="Z61" s="35"/>
    </row>
    <row r="62" spans="1:26" s="105" customFormat="1" ht="27" customHeight="1">
      <c r="A62" s="35">
        <v>58</v>
      </c>
      <c r="B62" s="102" t="s">
        <v>67</v>
      </c>
      <c r="C62" s="35"/>
      <c r="D62" s="103"/>
      <c r="E62" s="103"/>
      <c r="F62" s="35"/>
      <c r="G62" s="35"/>
      <c r="H62" s="104">
        <v>5500</v>
      </c>
      <c r="I62" s="104"/>
      <c r="J62" s="284"/>
      <c r="K62" s="35" t="s">
        <v>108</v>
      </c>
      <c r="L62" s="35">
        <v>58</v>
      </c>
      <c r="M62" s="35"/>
      <c r="N62" s="35"/>
      <c r="O62" s="35"/>
      <c r="P62" s="279"/>
      <c r="Q62" s="35"/>
      <c r="R62" s="35"/>
      <c r="S62" s="35"/>
      <c r="T62" s="35"/>
      <c r="U62" s="35"/>
      <c r="V62" s="35"/>
      <c r="W62" s="35"/>
      <c r="X62" s="35"/>
      <c r="Y62" s="35"/>
      <c r="Z62" s="35"/>
    </row>
    <row r="63" spans="1:26" s="105" customFormat="1" ht="27" customHeight="1">
      <c r="A63" s="35">
        <v>59</v>
      </c>
      <c r="B63" s="102" t="s">
        <v>67</v>
      </c>
      <c r="C63" s="35"/>
      <c r="D63" s="103"/>
      <c r="E63" s="103"/>
      <c r="F63" s="35"/>
      <c r="G63" s="35"/>
      <c r="H63" s="104">
        <v>3500</v>
      </c>
      <c r="I63" s="104"/>
      <c r="J63" s="284"/>
      <c r="K63" s="35" t="s">
        <v>109</v>
      </c>
      <c r="L63" s="35">
        <v>59</v>
      </c>
      <c r="M63" s="35"/>
      <c r="N63" s="35"/>
      <c r="O63" s="35"/>
      <c r="P63" s="279"/>
      <c r="Q63" s="35"/>
      <c r="R63" s="35"/>
      <c r="S63" s="35"/>
      <c r="T63" s="35"/>
      <c r="U63" s="35"/>
      <c r="V63" s="35"/>
      <c r="W63" s="35"/>
      <c r="X63" s="35"/>
      <c r="Y63" s="35"/>
      <c r="Z63" s="35"/>
    </row>
    <row r="64" spans="1:26" s="105" customFormat="1" ht="27" customHeight="1">
      <c r="A64" s="35">
        <v>60</v>
      </c>
      <c r="B64" s="102" t="s">
        <v>67</v>
      </c>
      <c r="C64" s="35"/>
      <c r="D64" s="103"/>
      <c r="E64" s="103"/>
      <c r="F64" s="35"/>
      <c r="G64" s="35"/>
      <c r="H64" s="104">
        <v>11000</v>
      </c>
      <c r="I64" s="104"/>
      <c r="J64" s="284"/>
      <c r="K64" s="35" t="s">
        <v>110</v>
      </c>
      <c r="L64" s="35">
        <v>60</v>
      </c>
      <c r="M64" s="35"/>
      <c r="N64" s="35"/>
      <c r="O64" s="35"/>
      <c r="P64" s="279"/>
      <c r="Q64" s="35"/>
      <c r="R64" s="35"/>
      <c r="S64" s="35"/>
      <c r="T64" s="35"/>
      <c r="U64" s="35"/>
      <c r="V64" s="35"/>
      <c r="W64" s="35"/>
      <c r="X64" s="35"/>
      <c r="Y64" s="35"/>
      <c r="Z64" s="35"/>
    </row>
    <row r="65" spans="1:26" s="105" customFormat="1" ht="27" customHeight="1">
      <c r="A65" s="35">
        <v>61</v>
      </c>
      <c r="B65" s="102" t="s">
        <v>67</v>
      </c>
      <c r="C65" s="35"/>
      <c r="D65" s="103"/>
      <c r="E65" s="103"/>
      <c r="F65" s="35"/>
      <c r="G65" s="35"/>
      <c r="H65" s="104">
        <v>3500</v>
      </c>
      <c r="I65" s="104"/>
      <c r="J65" s="284"/>
      <c r="K65" s="35" t="s">
        <v>110</v>
      </c>
      <c r="L65" s="35">
        <v>61</v>
      </c>
      <c r="M65" s="35"/>
      <c r="N65" s="35"/>
      <c r="O65" s="35"/>
      <c r="P65" s="279"/>
      <c r="Q65" s="35"/>
      <c r="R65" s="35"/>
      <c r="S65" s="35"/>
      <c r="T65" s="35"/>
      <c r="U65" s="35"/>
      <c r="V65" s="35"/>
      <c r="W65" s="35"/>
      <c r="X65" s="35"/>
      <c r="Y65" s="35"/>
      <c r="Z65" s="35"/>
    </row>
    <row r="66" spans="1:26" s="105" customFormat="1" ht="27" customHeight="1">
      <c r="A66" s="35">
        <v>62</v>
      </c>
      <c r="B66" s="102" t="s">
        <v>67</v>
      </c>
      <c r="C66" s="35"/>
      <c r="D66" s="103"/>
      <c r="E66" s="103"/>
      <c r="F66" s="35"/>
      <c r="G66" s="35"/>
      <c r="H66" s="104">
        <v>5500</v>
      </c>
      <c r="I66" s="104"/>
      <c r="J66" s="284"/>
      <c r="K66" s="35" t="s">
        <v>84</v>
      </c>
      <c r="L66" s="35">
        <v>62</v>
      </c>
      <c r="M66" s="35"/>
      <c r="N66" s="35"/>
      <c r="O66" s="35"/>
      <c r="P66" s="279"/>
      <c r="Q66" s="35"/>
      <c r="R66" s="35"/>
      <c r="S66" s="35"/>
      <c r="T66" s="35"/>
      <c r="U66" s="35"/>
      <c r="V66" s="35"/>
      <c r="W66" s="35"/>
      <c r="X66" s="35"/>
      <c r="Y66" s="35"/>
      <c r="Z66" s="35"/>
    </row>
    <row r="67" spans="1:26" s="105" customFormat="1" ht="27" customHeight="1">
      <c r="A67" s="35">
        <v>63</v>
      </c>
      <c r="B67" s="102" t="s">
        <v>67</v>
      </c>
      <c r="C67" s="35"/>
      <c r="D67" s="103"/>
      <c r="E67" s="103"/>
      <c r="F67" s="35"/>
      <c r="G67" s="35"/>
      <c r="H67" s="104">
        <v>14000</v>
      </c>
      <c r="I67" s="104"/>
      <c r="J67" s="284"/>
      <c r="K67" s="35" t="s">
        <v>84</v>
      </c>
      <c r="L67" s="35">
        <v>63</v>
      </c>
      <c r="M67" s="35"/>
      <c r="N67" s="35"/>
      <c r="O67" s="35"/>
      <c r="P67" s="279"/>
      <c r="Q67" s="35"/>
      <c r="R67" s="35"/>
      <c r="S67" s="35"/>
      <c r="T67" s="35"/>
      <c r="U67" s="35"/>
      <c r="V67" s="35"/>
      <c r="W67" s="35"/>
      <c r="X67" s="35"/>
      <c r="Y67" s="35"/>
      <c r="Z67" s="35"/>
    </row>
    <row r="68" spans="1:26" s="105" customFormat="1" ht="30" customHeight="1">
      <c r="A68" s="35">
        <v>64</v>
      </c>
      <c r="B68" s="102" t="s">
        <v>68</v>
      </c>
      <c r="C68" s="35" t="s">
        <v>396</v>
      </c>
      <c r="D68" s="103" t="s">
        <v>134</v>
      </c>
      <c r="E68" s="103"/>
      <c r="F68" s="35">
        <v>1910</v>
      </c>
      <c r="G68" s="35" t="s">
        <v>397</v>
      </c>
      <c r="H68" s="104"/>
      <c r="I68" s="104">
        <v>1522000</v>
      </c>
      <c r="J68" s="284" t="s">
        <v>993</v>
      </c>
      <c r="K68" s="35" t="s">
        <v>100</v>
      </c>
      <c r="L68" s="35">
        <v>64</v>
      </c>
      <c r="M68" s="35" t="s">
        <v>190</v>
      </c>
      <c r="N68" s="35" t="s">
        <v>398</v>
      </c>
      <c r="O68" s="35" t="s">
        <v>376</v>
      </c>
      <c r="P68" s="279"/>
      <c r="Q68" s="35"/>
      <c r="R68" s="35" t="s">
        <v>194</v>
      </c>
      <c r="S68" s="35" t="s">
        <v>194</v>
      </c>
      <c r="T68" s="35" t="s">
        <v>194</v>
      </c>
      <c r="U68" s="35" t="s">
        <v>194</v>
      </c>
      <c r="V68" s="35" t="s">
        <v>164</v>
      </c>
      <c r="W68" s="35" t="s">
        <v>363</v>
      </c>
      <c r="X68" s="35">
        <v>2</v>
      </c>
      <c r="Y68" s="35" t="s">
        <v>133</v>
      </c>
      <c r="Z68" s="35" t="s">
        <v>133</v>
      </c>
    </row>
    <row r="69" spans="1:26" s="105" customFormat="1" ht="30" customHeight="1">
      <c r="A69" s="35">
        <v>65</v>
      </c>
      <c r="B69" s="102" t="s">
        <v>68</v>
      </c>
      <c r="C69" s="35" t="s">
        <v>399</v>
      </c>
      <c r="D69" s="103" t="s">
        <v>134</v>
      </c>
      <c r="E69" s="103"/>
      <c r="F69" s="35"/>
      <c r="G69" s="35">
        <v>201.76</v>
      </c>
      <c r="H69" s="104"/>
      <c r="I69" s="104">
        <v>743000</v>
      </c>
      <c r="J69" s="284" t="s">
        <v>988</v>
      </c>
      <c r="K69" s="35" t="s">
        <v>102</v>
      </c>
      <c r="L69" s="35">
        <v>65</v>
      </c>
      <c r="M69" s="35" t="s">
        <v>190</v>
      </c>
      <c r="N69" s="35" t="s">
        <v>391</v>
      </c>
      <c r="O69" s="35" t="s">
        <v>350</v>
      </c>
      <c r="P69" s="279"/>
      <c r="Q69" s="35"/>
      <c r="R69" s="35" t="s">
        <v>417</v>
      </c>
      <c r="S69" s="35" t="s">
        <v>417</v>
      </c>
      <c r="T69" s="35" t="s">
        <v>417</v>
      </c>
      <c r="U69" s="35" t="s">
        <v>417</v>
      </c>
      <c r="V69" s="35" t="s">
        <v>164</v>
      </c>
      <c r="W69" s="35" t="s">
        <v>363</v>
      </c>
      <c r="X69" s="35">
        <v>2</v>
      </c>
      <c r="Y69" s="35" t="s">
        <v>133</v>
      </c>
      <c r="Z69" s="35" t="s">
        <v>133</v>
      </c>
    </row>
    <row r="70" spans="1:26" s="105" customFormat="1" ht="30" customHeight="1">
      <c r="A70" s="35">
        <v>66</v>
      </c>
      <c r="B70" s="102" t="s">
        <v>69</v>
      </c>
      <c r="C70" s="35"/>
      <c r="D70" s="103" t="s">
        <v>134</v>
      </c>
      <c r="E70" s="103"/>
      <c r="F70" s="35"/>
      <c r="G70" s="35"/>
      <c r="H70" s="104">
        <v>152284.9</v>
      </c>
      <c r="I70" s="104"/>
      <c r="J70" s="284" t="s">
        <v>994</v>
      </c>
      <c r="K70" s="35" t="s">
        <v>111</v>
      </c>
      <c r="L70" s="35">
        <v>66</v>
      </c>
      <c r="M70" s="35"/>
      <c r="N70" s="35"/>
      <c r="O70" s="35"/>
      <c r="P70" s="279"/>
      <c r="Q70" s="35"/>
      <c r="R70" s="35"/>
      <c r="S70" s="35"/>
      <c r="T70" s="35"/>
      <c r="U70" s="35"/>
      <c r="V70" s="35"/>
      <c r="W70" s="35"/>
      <c r="X70" s="35"/>
      <c r="Y70" s="35"/>
      <c r="Z70" s="35"/>
    </row>
    <row r="71" spans="1:26" s="105" customFormat="1" ht="38.25" customHeight="1">
      <c r="A71" s="35">
        <v>67</v>
      </c>
      <c r="B71" s="109" t="s">
        <v>557</v>
      </c>
      <c r="C71" s="35"/>
      <c r="D71" s="103" t="s">
        <v>134</v>
      </c>
      <c r="E71" s="103"/>
      <c r="F71" s="110">
        <v>2011</v>
      </c>
      <c r="G71" s="35" t="s">
        <v>329</v>
      </c>
      <c r="H71" s="111">
        <v>919899.67</v>
      </c>
      <c r="I71" s="104"/>
      <c r="J71" s="284" t="s">
        <v>995</v>
      </c>
      <c r="K71" s="112" t="s">
        <v>94</v>
      </c>
      <c r="L71" s="35">
        <v>67</v>
      </c>
      <c r="M71" s="35" t="s">
        <v>400</v>
      </c>
      <c r="N71" s="35" t="s">
        <v>391</v>
      </c>
      <c r="O71" s="35" t="s">
        <v>401</v>
      </c>
      <c r="P71" s="279"/>
      <c r="Q71" s="35"/>
      <c r="R71" s="35" t="s">
        <v>417</v>
      </c>
      <c r="S71" s="35" t="s">
        <v>417</v>
      </c>
      <c r="T71" s="35" t="s">
        <v>417</v>
      </c>
      <c r="U71" s="35" t="s">
        <v>417</v>
      </c>
      <c r="V71" s="35" t="s">
        <v>164</v>
      </c>
      <c r="W71" s="35" t="s">
        <v>363</v>
      </c>
      <c r="X71" s="35">
        <v>1</v>
      </c>
      <c r="Y71" s="35" t="s">
        <v>133</v>
      </c>
      <c r="Z71" s="35" t="s">
        <v>133</v>
      </c>
    </row>
    <row r="72" spans="1:26" s="105" customFormat="1" ht="30" customHeight="1">
      <c r="A72" s="35">
        <v>68</v>
      </c>
      <c r="B72" s="102" t="s">
        <v>70</v>
      </c>
      <c r="C72" s="35"/>
      <c r="D72" s="103" t="s">
        <v>134</v>
      </c>
      <c r="E72" s="103"/>
      <c r="F72" s="35" t="s">
        <v>78</v>
      </c>
      <c r="G72" s="35">
        <v>168.24</v>
      </c>
      <c r="H72" s="113"/>
      <c r="I72" s="104">
        <v>620000</v>
      </c>
      <c r="J72" s="284" t="s">
        <v>996</v>
      </c>
      <c r="K72" s="35" t="s">
        <v>101</v>
      </c>
      <c r="L72" s="35">
        <v>68</v>
      </c>
      <c r="M72" s="35" t="s">
        <v>190</v>
      </c>
      <c r="N72" s="35" t="s">
        <v>398</v>
      </c>
      <c r="O72" s="35" t="s">
        <v>337</v>
      </c>
      <c r="P72" s="279"/>
      <c r="Q72" s="35"/>
      <c r="R72" s="35" t="s">
        <v>417</v>
      </c>
      <c r="S72" s="35" t="s">
        <v>417</v>
      </c>
      <c r="T72" s="35" t="s">
        <v>417</v>
      </c>
      <c r="U72" s="35" t="s">
        <v>417</v>
      </c>
      <c r="V72" s="35" t="s">
        <v>164</v>
      </c>
      <c r="W72" s="35" t="s">
        <v>363</v>
      </c>
      <c r="X72" s="35">
        <v>2</v>
      </c>
      <c r="Y72" s="35" t="s">
        <v>133</v>
      </c>
      <c r="Z72" s="35" t="s">
        <v>133</v>
      </c>
    </row>
    <row r="73" spans="1:26" s="105" customFormat="1" ht="30" customHeight="1">
      <c r="A73" s="35">
        <v>69</v>
      </c>
      <c r="B73" s="107" t="s">
        <v>54</v>
      </c>
      <c r="C73" s="35"/>
      <c r="D73" s="103" t="s">
        <v>134</v>
      </c>
      <c r="E73" s="103"/>
      <c r="F73" s="35" t="s">
        <v>78</v>
      </c>
      <c r="G73" s="35">
        <v>186.67</v>
      </c>
      <c r="H73" s="113"/>
      <c r="I73" s="104">
        <v>688000</v>
      </c>
      <c r="J73" s="284" t="s">
        <v>997</v>
      </c>
      <c r="K73" s="35" t="s">
        <v>402</v>
      </c>
      <c r="L73" s="35">
        <v>69</v>
      </c>
      <c r="M73" s="35" t="s">
        <v>403</v>
      </c>
      <c r="N73" s="35" t="s">
        <v>164</v>
      </c>
      <c r="O73" s="35" t="s">
        <v>404</v>
      </c>
      <c r="P73" s="279"/>
      <c r="Q73" s="35"/>
      <c r="R73" s="35" t="s">
        <v>417</v>
      </c>
      <c r="S73" s="35" t="s">
        <v>417</v>
      </c>
      <c r="T73" s="35" t="s">
        <v>417</v>
      </c>
      <c r="U73" s="35" t="s">
        <v>417</v>
      </c>
      <c r="V73" s="35" t="s">
        <v>164</v>
      </c>
      <c r="W73" s="35" t="s">
        <v>363</v>
      </c>
      <c r="X73" s="35">
        <v>1</v>
      </c>
      <c r="Y73" s="35" t="s">
        <v>133</v>
      </c>
      <c r="Z73" s="35" t="s">
        <v>133</v>
      </c>
    </row>
    <row r="74" spans="1:26" s="105" customFormat="1" ht="30" customHeight="1">
      <c r="A74" s="35">
        <v>70</v>
      </c>
      <c r="B74" s="107" t="s">
        <v>54</v>
      </c>
      <c r="C74" s="35"/>
      <c r="D74" s="103" t="s">
        <v>134</v>
      </c>
      <c r="E74" s="103"/>
      <c r="F74" s="35" t="s">
        <v>78</v>
      </c>
      <c r="G74" s="35">
        <v>77.73</v>
      </c>
      <c r="H74" s="113"/>
      <c r="I74" s="104">
        <v>286000</v>
      </c>
      <c r="J74" s="284" t="s">
        <v>988</v>
      </c>
      <c r="K74" s="35" t="s">
        <v>85</v>
      </c>
      <c r="L74" s="35">
        <v>70</v>
      </c>
      <c r="M74" s="35" t="s">
        <v>190</v>
      </c>
      <c r="N74" s="35" t="s">
        <v>391</v>
      </c>
      <c r="O74" s="35" t="s">
        <v>405</v>
      </c>
      <c r="P74" s="279"/>
      <c r="Q74" s="35"/>
      <c r="R74" s="35" t="s">
        <v>417</v>
      </c>
      <c r="S74" s="35" t="s">
        <v>417</v>
      </c>
      <c r="T74" s="35" t="s">
        <v>417</v>
      </c>
      <c r="U74" s="35" t="s">
        <v>417</v>
      </c>
      <c r="V74" s="35" t="s">
        <v>164</v>
      </c>
      <c r="W74" s="35" t="s">
        <v>363</v>
      </c>
      <c r="X74" s="35">
        <v>1</v>
      </c>
      <c r="Y74" s="35" t="s">
        <v>133</v>
      </c>
      <c r="Z74" s="35" t="s">
        <v>133</v>
      </c>
    </row>
    <row r="75" spans="1:26" s="105" customFormat="1" ht="51">
      <c r="A75" s="35">
        <v>71</v>
      </c>
      <c r="B75" s="107" t="s">
        <v>71</v>
      </c>
      <c r="C75" s="35"/>
      <c r="D75" s="103" t="s">
        <v>134</v>
      </c>
      <c r="E75" s="103"/>
      <c r="F75" s="35" t="s">
        <v>79</v>
      </c>
      <c r="G75" s="35">
        <v>50</v>
      </c>
      <c r="H75" s="114">
        <v>58464.05</v>
      </c>
      <c r="I75" s="104"/>
      <c r="J75" s="284"/>
      <c r="K75" s="35" t="s">
        <v>107</v>
      </c>
      <c r="L75" s="35">
        <v>71</v>
      </c>
      <c r="M75" s="35"/>
      <c r="N75" s="35"/>
      <c r="O75" s="35" t="s">
        <v>343</v>
      </c>
      <c r="P75" s="279"/>
      <c r="Q75" s="35"/>
      <c r="R75" s="35"/>
      <c r="S75" s="35"/>
      <c r="T75" s="35"/>
      <c r="U75" s="35"/>
      <c r="V75" s="35"/>
      <c r="W75" s="35"/>
      <c r="X75" s="35"/>
      <c r="Y75" s="35"/>
      <c r="Z75" s="35"/>
    </row>
    <row r="76" spans="1:26" s="105" customFormat="1" ht="40.5" customHeight="1">
      <c r="A76" s="35">
        <v>72</v>
      </c>
      <c r="B76" s="107" t="s">
        <v>72</v>
      </c>
      <c r="C76" s="35"/>
      <c r="D76" s="103" t="s">
        <v>134</v>
      </c>
      <c r="E76" s="103"/>
      <c r="F76" s="35" t="s">
        <v>80</v>
      </c>
      <c r="G76" s="35">
        <v>415.92</v>
      </c>
      <c r="H76" s="114"/>
      <c r="I76" s="104">
        <v>935000</v>
      </c>
      <c r="J76" s="284"/>
      <c r="K76" s="35" t="s">
        <v>106</v>
      </c>
      <c r="L76" s="35">
        <v>72</v>
      </c>
      <c r="M76" s="35" t="s">
        <v>190</v>
      </c>
      <c r="N76" s="35" t="s">
        <v>398</v>
      </c>
      <c r="O76" s="35" t="s">
        <v>405</v>
      </c>
      <c r="P76" s="279"/>
      <c r="Q76" s="35"/>
      <c r="R76" s="35" t="s">
        <v>194</v>
      </c>
      <c r="S76" s="35" t="s">
        <v>417</v>
      </c>
      <c r="T76" s="35" t="s">
        <v>417</v>
      </c>
      <c r="U76" s="35" t="s">
        <v>417</v>
      </c>
      <c r="V76" s="35" t="s">
        <v>164</v>
      </c>
      <c r="W76" s="35" t="s">
        <v>363</v>
      </c>
      <c r="X76" s="35" t="s">
        <v>406</v>
      </c>
      <c r="Y76" s="35" t="s">
        <v>133</v>
      </c>
      <c r="Z76" s="35" t="s">
        <v>133</v>
      </c>
    </row>
    <row r="77" spans="1:26" s="105" customFormat="1" ht="30" customHeight="1">
      <c r="A77" s="35">
        <v>73</v>
      </c>
      <c r="B77" s="107" t="s">
        <v>73</v>
      </c>
      <c r="C77" s="35"/>
      <c r="D77" s="103" t="s">
        <v>134</v>
      </c>
      <c r="E77" s="103"/>
      <c r="F77" s="35" t="s">
        <v>81</v>
      </c>
      <c r="G77" s="35">
        <v>63.71</v>
      </c>
      <c r="H77" s="114"/>
      <c r="I77" s="104">
        <v>228000</v>
      </c>
      <c r="J77" s="284"/>
      <c r="K77" s="35" t="s">
        <v>106</v>
      </c>
      <c r="L77" s="35">
        <v>73</v>
      </c>
      <c r="M77" s="35" t="s">
        <v>190</v>
      </c>
      <c r="N77" s="35" t="s">
        <v>398</v>
      </c>
      <c r="O77" s="35" t="s">
        <v>405</v>
      </c>
      <c r="P77" s="279"/>
      <c r="Q77" s="35"/>
      <c r="R77" s="35" t="s">
        <v>194</v>
      </c>
      <c r="S77" s="35" t="s">
        <v>417</v>
      </c>
      <c r="T77" s="35" t="s">
        <v>417</v>
      </c>
      <c r="U77" s="35" t="s">
        <v>417</v>
      </c>
      <c r="V77" s="35" t="s">
        <v>164</v>
      </c>
      <c r="W77" s="35" t="s">
        <v>363</v>
      </c>
      <c r="X77" s="35">
        <v>2</v>
      </c>
      <c r="Y77" s="35" t="s">
        <v>134</v>
      </c>
      <c r="Z77" s="35" t="s">
        <v>133</v>
      </c>
    </row>
    <row r="78" spans="1:26" s="105" customFormat="1" ht="30" customHeight="1">
      <c r="A78" s="35">
        <v>74</v>
      </c>
      <c r="B78" s="102" t="s">
        <v>70</v>
      </c>
      <c r="C78" s="35"/>
      <c r="D78" s="103" t="s">
        <v>134</v>
      </c>
      <c r="E78" s="103"/>
      <c r="F78" s="35" t="s">
        <v>82</v>
      </c>
      <c r="G78" s="35">
        <v>431.64</v>
      </c>
      <c r="H78" s="104"/>
      <c r="I78" s="104">
        <v>1591000</v>
      </c>
      <c r="J78" s="284" t="s">
        <v>998</v>
      </c>
      <c r="K78" s="35" t="s">
        <v>112</v>
      </c>
      <c r="L78" s="35">
        <v>74</v>
      </c>
      <c r="M78" s="35" t="s">
        <v>190</v>
      </c>
      <c r="N78" s="35"/>
      <c r="O78" s="35" t="s">
        <v>350</v>
      </c>
      <c r="P78" s="279"/>
      <c r="Q78" s="35"/>
      <c r="R78" s="35" t="s">
        <v>417</v>
      </c>
      <c r="S78" s="35" t="s">
        <v>417</v>
      </c>
      <c r="T78" s="35" t="s">
        <v>417</v>
      </c>
      <c r="U78" s="35" t="s">
        <v>417</v>
      </c>
      <c r="V78" s="35" t="s">
        <v>164</v>
      </c>
      <c r="W78" s="35" t="s">
        <v>363</v>
      </c>
      <c r="X78" s="35">
        <v>2</v>
      </c>
      <c r="Y78" s="35" t="s">
        <v>133</v>
      </c>
      <c r="Z78" s="35" t="s">
        <v>133</v>
      </c>
    </row>
    <row r="79" spans="1:26" s="105" customFormat="1" ht="30" customHeight="1">
      <c r="A79" s="35">
        <v>75</v>
      </c>
      <c r="B79" s="102" t="s">
        <v>54</v>
      </c>
      <c r="C79" s="35"/>
      <c r="D79" s="103" t="s">
        <v>134</v>
      </c>
      <c r="E79" s="103"/>
      <c r="F79" s="35" t="s">
        <v>83</v>
      </c>
      <c r="G79" s="35">
        <v>197.4</v>
      </c>
      <c r="H79" s="104">
        <v>896357.54</v>
      </c>
      <c r="I79" s="104"/>
      <c r="J79" s="284" t="s">
        <v>999</v>
      </c>
      <c r="K79" s="35" t="s">
        <v>347</v>
      </c>
      <c r="L79" s="35">
        <v>75</v>
      </c>
      <c r="M79" s="35" t="s">
        <v>407</v>
      </c>
      <c r="N79" s="35" t="s">
        <v>375</v>
      </c>
      <c r="O79" s="35" t="s">
        <v>337</v>
      </c>
      <c r="P79" s="279"/>
      <c r="Q79" s="35"/>
      <c r="R79" s="35" t="s">
        <v>417</v>
      </c>
      <c r="S79" s="35" t="s">
        <v>417</v>
      </c>
      <c r="T79" s="35" t="s">
        <v>417</v>
      </c>
      <c r="U79" s="35" t="s">
        <v>417</v>
      </c>
      <c r="V79" s="35" t="s">
        <v>164</v>
      </c>
      <c r="W79" s="35" t="s">
        <v>363</v>
      </c>
      <c r="X79" s="35">
        <v>2</v>
      </c>
      <c r="Y79" s="35" t="s">
        <v>133</v>
      </c>
      <c r="Z79" s="35" t="s">
        <v>133</v>
      </c>
    </row>
    <row r="80" spans="1:26" s="105" customFormat="1" ht="30" customHeight="1">
      <c r="A80" s="35">
        <v>76</v>
      </c>
      <c r="B80" s="102" t="s">
        <v>53</v>
      </c>
      <c r="C80" s="35"/>
      <c r="D80" s="103" t="s">
        <v>134</v>
      </c>
      <c r="E80" s="103"/>
      <c r="F80" s="35" t="s">
        <v>83</v>
      </c>
      <c r="G80" s="35">
        <v>405.56</v>
      </c>
      <c r="H80" s="104"/>
      <c r="I80" s="104">
        <v>1376000</v>
      </c>
      <c r="J80" s="284"/>
      <c r="K80" s="35" t="s">
        <v>96</v>
      </c>
      <c r="L80" s="35">
        <v>76</v>
      </c>
      <c r="M80" s="35" t="s">
        <v>190</v>
      </c>
      <c r="N80" s="35" t="s">
        <v>398</v>
      </c>
      <c r="O80" s="35" t="s">
        <v>350</v>
      </c>
      <c r="P80" s="279"/>
      <c r="Q80" s="35"/>
      <c r="R80" s="35" t="s">
        <v>194</v>
      </c>
      <c r="S80" s="35" t="s">
        <v>194</v>
      </c>
      <c r="T80" s="35" t="s">
        <v>194</v>
      </c>
      <c r="U80" s="35" t="s">
        <v>194</v>
      </c>
      <c r="V80" s="35" t="s">
        <v>164</v>
      </c>
      <c r="W80" s="35" t="s">
        <v>363</v>
      </c>
      <c r="X80" s="35">
        <v>2</v>
      </c>
      <c r="Y80" s="35" t="s">
        <v>408</v>
      </c>
      <c r="Z80" s="35" t="s">
        <v>133</v>
      </c>
    </row>
    <row r="81" spans="1:27" s="105" customFormat="1" ht="30" customHeight="1">
      <c r="A81" s="35">
        <v>77</v>
      </c>
      <c r="B81" s="102" t="s">
        <v>53</v>
      </c>
      <c r="C81" s="35"/>
      <c r="D81" s="103" t="s">
        <v>134</v>
      </c>
      <c r="E81" s="103"/>
      <c r="F81" s="35" t="s">
        <v>83</v>
      </c>
      <c r="G81" s="35">
        <v>100.02</v>
      </c>
      <c r="H81" s="104"/>
      <c r="I81" s="104">
        <v>339000</v>
      </c>
      <c r="J81" s="284"/>
      <c r="K81" s="35" t="s">
        <v>348</v>
      </c>
      <c r="L81" s="35">
        <v>77</v>
      </c>
      <c r="M81" s="35" t="s">
        <v>190</v>
      </c>
      <c r="N81" s="35" t="s">
        <v>398</v>
      </c>
      <c r="O81" s="35" t="s">
        <v>409</v>
      </c>
      <c r="P81" s="279"/>
      <c r="Q81" s="35"/>
      <c r="R81" s="35" t="s">
        <v>194</v>
      </c>
      <c r="S81" s="35" t="s">
        <v>194</v>
      </c>
      <c r="T81" s="35" t="s">
        <v>194</v>
      </c>
      <c r="U81" s="35" t="s">
        <v>194</v>
      </c>
      <c r="V81" s="35" t="s">
        <v>164</v>
      </c>
      <c r="W81" s="35" t="s">
        <v>363</v>
      </c>
      <c r="X81" s="35">
        <v>2</v>
      </c>
      <c r="Y81" s="35" t="s">
        <v>408</v>
      </c>
      <c r="Z81" s="35" t="s">
        <v>133</v>
      </c>
    </row>
    <row r="82" spans="1:27" s="105" customFormat="1" ht="30" customHeight="1">
      <c r="A82" s="35">
        <v>78</v>
      </c>
      <c r="B82" s="102" t="s">
        <v>74</v>
      </c>
      <c r="C82" s="35"/>
      <c r="D82" s="103" t="s">
        <v>134</v>
      </c>
      <c r="E82" s="103"/>
      <c r="F82" s="35" t="s">
        <v>83</v>
      </c>
      <c r="G82" s="35">
        <v>170.9</v>
      </c>
      <c r="H82" s="104"/>
      <c r="I82" s="104">
        <v>580000</v>
      </c>
      <c r="J82" s="284"/>
      <c r="K82" s="35" t="s">
        <v>88</v>
      </c>
      <c r="L82" s="35">
        <v>78</v>
      </c>
      <c r="M82" s="35" t="s">
        <v>190</v>
      </c>
      <c r="N82" s="35" t="s">
        <v>398</v>
      </c>
      <c r="O82" s="35" t="s">
        <v>409</v>
      </c>
      <c r="P82" s="279"/>
      <c r="Q82" s="35"/>
      <c r="R82" s="35" t="s">
        <v>194</v>
      </c>
      <c r="S82" s="35" t="s">
        <v>194</v>
      </c>
      <c r="T82" s="35" t="s">
        <v>194</v>
      </c>
      <c r="U82" s="35" t="s">
        <v>194</v>
      </c>
      <c r="V82" s="35" t="s">
        <v>164</v>
      </c>
      <c r="W82" s="35" t="s">
        <v>363</v>
      </c>
      <c r="X82" s="35">
        <v>2</v>
      </c>
      <c r="Y82" s="35" t="s">
        <v>408</v>
      </c>
      <c r="Z82" s="35" t="s">
        <v>133</v>
      </c>
    </row>
    <row r="83" spans="1:27" s="105" customFormat="1" ht="30" customHeight="1">
      <c r="A83" s="35">
        <v>79</v>
      </c>
      <c r="B83" s="102" t="s">
        <v>53</v>
      </c>
      <c r="C83" s="35"/>
      <c r="D83" s="103" t="s">
        <v>134</v>
      </c>
      <c r="E83" s="103"/>
      <c r="F83" s="35" t="s">
        <v>83</v>
      </c>
      <c r="G83" s="35">
        <v>176</v>
      </c>
      <c r="H83" s="104"/>
      <c r="I83" s="104">
        <v>597000</v>
      </c>
      <c r="J83" s="284"/>
      <c r="K83" s="35" t="s">
        <v>91</v>
      </c>
      <c r="L83" s="35">
        <v>79</v>
      </c>
      <c r="M83" s="35" t="s">
        <v>190</v>
      </c>
      <c r="N83" s="35" t="s">
        <v>391</v>
      </c>
      <c r="O83" s="35" t="s">
        <v>376</v>
      </c>
      <c r="P83" s="279"/>
      <c r="Q83" s="35"/>
      <c r="R83" s="35" t="s">
        <v>194</v>
      </c>
      <c r="S83" s="35" t="s">
        <v>194</v>
      </c>
      <c r="T83" s="35" t="s">
        <v>194</v>
      </c>
      <c r="U83" s="35" t="s">
        <v>194</v>
      </c>
      <c r="V83" s="35" t="s">
        <v>164</v>
      </c>
      <c r="W83" s="35" t="s">
        <v>363</v>
      </c>
      <c r="X83" s="35">
        <v>1</v>
      </c>
      <c r="Y83" s="35" t="s">
        <v>408</v>
      </c>
      <c r="Z83" s="35" t="s">
        <v>133</v>
      </c>
    </row>
    <row r="84" spans="1:27" s="105" customFormat="1" ht="30" customHeight="1">
      <c r="A84" s="35">
        <v>80</v>
      </c>
      <c r="B84" s="102" t="s">
        <v>75</v>
      </c>
      <c r="C84" s="35" t="s">
        <v>474</v>
      </c>
      <c r="D84" s="103" t="s">
        <v>134</v>
      </c>
      <c r="E84" s="103"/>
      <c r="F84" s="35" t="s">
        <v>83</v>
      </c>
      <c r="G84" s="35">
        <v>266.04000000000002</v>
      </c>
      <c r="H84" s="104"/>
      <c r="I84" s="104">
        <v>902000</v>
      </c>
      <c r="J84" s="284" t="s">
        <v>992</v>
      </c>
      <c r="K84" s="35" t="s">
        <v>89</v>
      </c>
      <c r="L84" s="35">
        <v>80</v>
      </c>
      <c r="M84" s="35" t="s">
        <v>190</v>
      </c>
      <c r="N84" s="35" t="s">
        <v>398</v>
      </c>
      <c r="O84" s="35" t="s">
        <v>409</v>
      </c>
      <c r="P84" s="279"/>
      <c r="Q84" s="35"/>
      <c r="R84" s="35" t="s">
        <v>194</v>
      </c>
      <c r="S84" s="35" t="s">
        <v>194</v>
      </c>
      <c r="T84" s="35" t="s">
        <v>194</v>
      </c>
      <c r="U84" s="35" t="s">
        <v>194</v>
      </c>
      <c r="V84" s="35" t="s">
        <v>164</v>
      </c>
      <c r="W84" s="35" t="s">
        <v>363</v>
      </c>
      <c r="X84" s="35">
        <v>2</v>
      </c>
      <c r="Y84" s="35" t="s">
        <v>408</v>
      </c>
      <c r="Z84" s="35" t="s">
        <v>133</v>
      </c>
    </row>
    <row r="85" spans="1:27" s="105" customFormat="1" ht="30" customHeight="1">
      <c r="A85" s="35">
        <v>81</v>
      </c>
      <c r="B85" s="102" t="s">
        <v>53</v>
      </c>
      <c r="C85" s="35"/>
      <c r="D85" s="103" t="s">
        <v>134</v>
      </c>
      <c r="E85" s="103"/>
      <c r="F85" s="35" t="s">
        <v>83</v>
      </c>
      <c r="G85" s="35">
        <v>126.57</v>
      </c>
      <c r="H85" s="104"/>
      <c r="I85" s="104">
        <v>429000</v>
      </c>
      <c r="J85" s="284"/>
      <c r="K85" s="35" t="s">
        <v>103</v>
      </c>
      <c r="L85" s="35">
        <v>81</v>
      </c>
      <c r="M85" s="35" t="s">
        <v>190</v>
      </c>
      <c r="N85" s="35" t="s">
        <v>398</v>
      </c>
      <c r="O85" s="35" t="s">
        <v>376</v>
      </c>
      <c r="P85" s="279"/>
      <c r="Q85" s="35"/>
      <c r="R85" s="35" t="s">
        <v>194</v>
      </c>
      <c r="S85" s="35" t="s">
        <v>194</v>
      </c>
      <c r="T85" s="35" t="s">
        <v>194</v>
      </c>
      <c r="U85" s="35" t="s">
        <v>194</v>
      </c>
      <c r="V85" s="35" t="s">
        <v>164</v>
      </c>
      <c r="W85" s="35" t="s">
        <v>363</v>
      </c>
      <c r="X85" s="35">
        <v>2</v>
      </c>
      <c r="Y85" s="35" t="s">
        <v>408</v>
      </c>
      <c r="Z85" s="35" t="s">
        <v>133</v>
      </c>
    </row>
    <row r="86" spans="1:27" s="105" customFormat="1" ht="30" customHeight="1">
      <c r="A86" s="35">
        <v>82</v>
      </c>
      <c r="B86" s="102" t="s">
        <v>76</v>
      </c>
      <c r="C86" s="35"/>
      <c r="D86" s="103" t="s">
        <v>134</v>
      </c>
      <c r="E86" s="103"/>
      <c r="F86" s="35" t="s">
        <v>83</v>
      </c>
      <c r="G86" s="35"/>
      <c r="H86" s="104">
        <v>229999.2</v>
      </c>
      <c r="I86" s="104"/>
      <c r="J86" s="284"/>
      <c r="K86" s="35" t="s">
        <v>349</v>
      </c>
      <c r="L86" s="35">
        <v>82</v>
      </c>
      <c r="M86" s="35"/>
      <c r="N86" s="35"/>
      <c r="O86" s="35"/>
      <c r="P86" s="279"/>
      <c r="Q86" s="35"/>
      <c r="R86" s="35"/>
      <c r="S86" s="35"/>
      <c r="T86" s="35"/>
      <c r="U86" s="35"/>
      <c r="V86" s="35"/>
      <c r="W86" s="35"/>
      <c r="X86" s="35"/>
      <c r="Y86" s="35"/>
      <c r="Z86" s="35"/>
    </row>
    <row r="87" spans="1:27" s="105" customFormat="1" ht="30" customHeight="1">
      <c r="A87" s="35">
        <v>83</v>
      </c>
      <c r="B87" s="102" t="s">
        <v>76</v>
      </c>
      <c r="C87" s="35" t="s">
        <v>175</v>
      </c>
      <c r="D87" s="103" t="s">
        <v>134</v>
      </c>
      <c r="E87" s="103"/>
      <c r="F87" s="35" t="s">
        <v>83</v>
      </c>
      <c r="G87" s="35">
        <v>150</v>
      </c>
      <c r="H87" s="104"/>
      <c r="I87" s="104">
        <v>509000</v>
      </c>
      <c r="J87" s="284"/>
      <c r="K87" s="35" t="s">
        <v>114</v>
      </c>
      <c r="L87" s="35">
        <v>83</v>
      </c>
      <c r="M87" s="35" t="s">
        <v>190</v>
      </c>
      <c r="N87" s="35" t="s">
        <v>398</v>
      </c>
      <c r="O87" s="35" t="s">
        <v>393</v>
      </c>
      <c r="P87" s="279"/>
      <c r="Q87" s="35"/>
      <c r="R87" s="35" t="s">
        <v>194</v>
      </c>
      <c r="S87" s="35" t="s">
        <v>194</v>
      </c>
      <c r="T87" s="35" t="s">
        <v>194</v>
      </c>
      <c r="U87" s="35" t="s">
        <v>194</v>
      </c>
      <c r="V87" s="35" t="s">
        <v>164</v>
      </c>
      <c r="W87" s="35" t="s">
        <v>363</v>
      </c>
      <c r="X87" s="35">
        <v>2</v>
      </c>
      <c r="Y87" s="35" t="s">
        <v>408</v>
      </c>
      <c r="Z87" s="35" t="s">
        <v>133</v>
      </c>
    </row>
    <row r="88" spans="1:27" s="105" customFormat="1" ht="96.75" customHeight="1">
      <c r="A88" s="35">
        <v>84</v>
      </c>
      <c r="B88" s="102" t="s">
        <v>551</v>
      </c>
      <c r="C88" s="35" t="s">
        <v>410</v>
      </c>
      <c r="D88" s="103" t="s">
        <v>134</v>
      </c>
      <c r="E88" s="103"/>
      <c r="F88" s="35" t="s">
        <v>83</v>
      </c>
      <c r="G88" s="35">
        <v>918.13</v>
      </c>
      <c r="H88" s="104"/>
      <c r="I88" s="115">
        <v>2063000</v>
      </c>
      <c r="J88" s="289"/>
      <c r="K88" s="35" t="s">
        <v>88</v>
      </c>
      <c r="L88" s="35">
        <v>84</v>
      </c>
      <c r="M88" s="35" t="s">
        <v>190</v>
      </c>
      <c r="N88" s="35" t="s">
        <v>411</v>
      </c>
      <c r="O88" s="35" t="s">
        <v>405</v>
      </c>
      <c r="P88" s="279"/>
      <c r="Q88" s="35"/>
      <c r="R88" s="35" t="s">
        <v>417</v>
      </c>
      <c r="S88" s="35" t="s">
        <v>417</v>
      </c>
      <c r="T88" s="35" t="s">
        <v>417</v>
      </c>
      <c r="U88" s="35" t="s">
        <v>417</v>
      </c>
      <c r="V88" s="35" t="s">
        <v>164</v>
      </c>
      <c r="W88" s="35" t="s">
        <v>363</v>
      </c>
      <c r="X88" s="35">
        <v>2</v>
      </c>
      <c r="Y88" s="35" t="s">
        <v>383</v>
      </c>
      <c r="Z88" s="35" t="s">
        <v>133</v>
      </c>
    </row>
    <row r="89" spans="1:27" s="105" customFormat="1" ht="30" customHeight="1">
      <c r="A89" s="35">
        <v>85</v>
      </c>
      <c r="B89" s="102" t="s">
        <v>174</v>
      </c>
      <c r="C89" s="35"/>
      <c r="D89" s="103" t="s">
        <v>134</v>
      </c>
      <c r="E89" s="103"/>
      <c r="F89" s="35" t="s">
        <v>83</v>
      </c>
      <c r="G89" s="35"/>
      <c r="H89" s="104">
        <v>8192.57</v>
      </c>
      <c r="I89" s="104"/>
      <c r="J89" s="284"/>
      <c r="K89" s="35" t="s">
        <v>113</v>
      </c>
      <c r="L89" s="35">
        <v>85</v>
      </c>
      <c r="M89" s="35"/>
      <c r="N89" s="35"/>
      <c r="O89" s="35"/>
      <c r="P89" s="279"/>
      <c r="Q89" s="35"/>
      <c r="R89" s="35"/>
      <c r="S89" s="35"/>
      <c r="T89" s="35"/>
      <c r="U89" s="35"/>
      <c r="V89" s="35"/>
      <c r="W89" s="35"/>
      <c r="X89" s="35"/>
      <c r="Y89" s="35"/>
      <c r="Z89" s="35"/>
    </row>
    <row r="90" spans="1:27" s="105" customFormat="1" ht="27.75" customHeight="1">
      <c r="A90" s="35">
        <v>86</v>
      </c>
      <c r="B90" s="107" t="s">
        <v>283</v>
      </c>
      <c r="C90" s="35" t="s">
        <v>283</v>
      </c>
      <c r="D90" s="103" t="s">
        <v>134</v>
      </c>
      <c r="E90" s="103"/>
      <c r="F90" s="35" t="s">
        <v>284</v>
      </c>
      <c r="G90" s="35">
        <v>51.3</v>
      </c>
      <c r="H90" s="116"/>
      <c r="I90" s="104">
        <v>184000</v>
      </c>
      <c r="J90" s="284"/>
      <c r="K90" s="35" t="s">
        <v>285</v>
      </c>
      <c r="L90" s="35">
        <v>86</v>
      </c>
      <c r="M90" s="35" t="s">
        <v>412</v>
      </c>
      <c r="N90" s="35" t="s">
        <v>375</v>
      </c>
      <c r="O90" s="35" t="s">
        <v>378</v>
      </c>
      <c r="P90" s="279"/>
      <c r="Q90" s="35"/>
      <c r="R90" s="35" t="s">
        <v>417</v>
      </c>
      <c r="S90" s="35" t="s">
        <v>417</v>
      </c>
      <c r="T90" s="35" t="s">
        <v>417</v>
      </c>
      <c r="U90" s="35" t="s">
        <v>417</v>
      </c>
      <c r="V90" s="35" t="s">
        <v>193</v>
      </c>
      <c r="W90" s="35" t="s">
        <v>363</v>
      </c>
      <c r="X90" s="35"/>
      <c r="Y90" s="35" t="s">
        <v>134</v>
      </c>
      <c r="Z90" s="35" t="s">
        <v>133</v>
      </c>
    </row>
    <row r="91" spans="1:27" s="105" customFormat="1" ht="37.5" customHeight="1">
      <c r="A91" s="35">
        <v>87</v>
      </c>
      <c r="B91" s="107" t="s">
        <v>54</v>
      </c>
      <c r="C91" s="35" t="s">
        <v>54</v>
      </c>
      <c r="D91" s="35" t="s">
        <v>134</v>
      </c>
      <c r="E91" s="35"/>
      <c r="F91" s="35" t="s">
        <v>483</v>
      </c>
      <c r="G91" s="117">
        <v>287.81</v>
      </c>
      <c r="H91" s="103">
        <v>1528502.07</v>
      </c>
      <c r="I91" s="119"/>
      <c r="J91" s="288"/>
      <c r="K91" s="35" t="s">
        <v>484</v>
      </c>
      <c r="L91" s="35">
        <v>87</v>
      </c>
      <c r="M91" s="35" t="s">
        <v>485</v>
      </c>
      <c r="N91" s="35" t="s">
        <v>391</v>
      </c>
      <c r="O91" s="35" t="s">
        <v>486</v>
      </c>
      <c r="P91" s="279"/>
      <c r="Q91" s="35"/>
      <c r="R91" s="35" t="s">
        <v>193</v>
      </c>
      <c r="S91" s="35" t="s">
        <v>193</v>
      </c>
      <c r="T91" s="35" t="s">
        <v>193</v>
      </c>
      <c r="U91" s="35" t="s">
        <v>193</v>
      </c>
      <c r="V91" s="35" t="s">
        <v>193</v>
      </c>
      <c r="W91" s="35" t="s">
        <v>363</v>
      </c>
      <c r="X91" s="35">
        <v>1</v>
      </c>
      <c r="Y91" s="35" t="s">
        <v>133</v>
      </c>
      <c r="Z91" s="35" t="s">
        <v>133</v>
      </c>
      <c r="AA91" s="120"/>
    </row>
    <row r="92" spans="1:27" s="105" customFormat="1" ht="48.75" customHeight="1">
      <c r="A92" s="35">
        <v>88</v>
      </c>
      <c r="B92" s="107" t="s">
        <v>487</v>
      </c>
      <c r="C92" s="35" t="s">
        <v>488</v>
      </c>
      <c r="D92" s="35" t="s">
        <v>134</v>
      </c>
      <c r="E92" s="35"/>
      <c r="F92" s="35" t="s">
        <v>483</v>
      </c>
      <c r="G92" s="35">
        <v>12.71</v>
      </c>
      <c r="H92" s="103">
        <v>161755.29</v>
      </c>
      <c r="I92" s="118"/>
      <c r="J92" s="288"/>
      <c r="K92" s="35" t="s">
        <v>489</v>
      </c>
      <c r="L92" s="35">
        <v>88</v>
      </c>
      <c r="M92" s="35" t="s">
        <v>490</v>
      </c>
      <c r="N92" s="35" t="s">
        <v>491</v>
      </c>
      <c r="O92" s="35" t="s">
        <v>492</v>
      </c>
      <c r="P92" s="279"/>
      <c r="Q92" s="35"/>
      <c r="R92" s="35" t="s">
        <v>493</v>
      </c>
      <c r="S92" s="35" t="s">
        <v>193</v>
      </c>
      <c r="T92" s="35" t="s">
        <v>193</v>
      </c>
      <c r="U92" s="35" t="s">
        <v>193</v>
      </c>
      <c r="V92" s="35" t="s">
        <v>164</v>
      </c>
      <c r="W92" s="35" t="s">
        <v>363</v>
      </c>
      <c r="X92" s="35">
        <v>1</v>
      </c>
      <c r="Y92" s="35" t="s">
        <v>133</v>
      </c>
      <c r="Z92" s="35" t="s">
        <v>133</v>
      </c>
      <c r="AA92" s="120"/>
    </row>
    <row r="93" spans="1:27" s="105" customFormat="1" ht="31.5" customHeight="1">
      <c r="A93" s="35">
        <v>89</v>
      </c>
      <c r="B93" s="107" t="s">
        <v>844</v>
      </c>
      <c r="C93" s="35" t="s">
        <v>845</v>
      </c>
      <c r="D93" s="35" t="s">
        <v>134</v>
      </c>
      <c r="E93" s="35"/>
      <c r="F93" s="35">
        <v>2019</v>
      </c>
      <c r="G93" s="35"/>
      <c r="H93" s="103">
        <v>107043.19</v>
      </c>
      <c r="I93" s="118"/>
      <c r="J93" s="288"/>
      <c r="K93" s="35" t="s">
        <v>846</v>
      </c>
      <c r="L93" s="35">
        <v>89</v>
      </c>
      <c r="M93" s="35" t="s">
        <v>847</v>
      </c>
      <c r="N93" s="35"/>
      <c r="O93" s="35" t="s">
        <v>848</v>
      </c>
      <c r="P93" s="279"/>
      <c r="Q93" s="35"/>
      <c r="R93" s="35"/>
      <c r="S93" s="35"/>
      <c r="T93" s="35"/>
      <c r="U93" s="35"/>
      <c r="V93" s="35"/>
      <c r="W93" s="35"/>
      <c r="X93" s="35"/>
      <c r="Y93" s="35"/>
      <c r="Z93" s="107"/>
    </row>
    <row r="94" spans="1:27" s="105" customFormat="1" ht="30" customHeight="1">
      <c r="A94" s="35">
        <v>90</v>
      </c>
      <c r="B94" s="107" t="s">
        <v>849</v>
      </c>
      <c r="C94" s="35" t="s">
        <v>845</v>
      </c>
      <c r="D94" s="35" t="s">
        <v>134</v>
      </c>
      <c r="E94" s="35"/>
      <c r="F94" s="35">
        <v>2019</v>
      </c>
      <c r="G94" s="35"/>
      <c r="H94" s="103">
        <v>107043.19</v>
      </c>
      <c r="I94" s="118"/>
      <c r="J94" s="288"/>
      <c r="K94" s="35" t="s">
        <v>850</v>
      </c>
      <c r="L94" s="35">
        <v>90</v>
      </c>
      <c r="M94" s="35" t="s">
        <v>847</v>
      </c>
      <c r="N94" s="35"/>
      <c r="O94" s="35" t="s">
        <v>848</v>
      </c>
      <c r="P94" s="279"/>
      <c r="Q94" s="35"/>
      <c r="R94" s="35"/>
      <c r="S94" s="35"/>
      <c r="T94" s="35"/>
      <c r="U94" s="35"/>
      <c r="V94" s="35"/>
      <c r="W94" s="35"/>
      <c r="X94" s="35"/>
      <c r="Y94" s="35"/>
      <c r="Z94" s="120"/>
    </row>
    <row r="95" spans="1:27" s="105" customFormat="1" ht="39.6" customHeight="1">
      <c r="A95" s="35">
        <v>91</v>
      </c>
      <c r="B95" s="107" t="s">
        <v>972</v>
      </c>
      <c r="C95" s="35"/>
      <c r="D95" s="35" t="s">
        <v>132</v>
      </c>
      <c r="E95" s="35" t="s">
        <v>133</v>
      </c>
      <c r="F95" s="35">
        <v>1960</v>
      </c>
      <c r="G95" s="35" t="s">
        <v>971</v>
      </c>
      <c r="H95" s="103">
        <v>137834.1</v>
      </c>
      <c r="I95" s="118"/>
      <c r="J95" s="108" t="s">
        <v>977</v>
      </c>
      <c r="K95" s="35" t="s">
        <v>970</v>
      </c>
      <c r="L95" s="35">
        <v>91</v>
      </c>
      <c r="M95" s="35" t="s">
        <v>973</v>
      </c>
      <c r="N95" s="35" t="s">
        <v>974</v>
      </c>
      <c r="O95" s="35" t="s">
        <v>975</v>
      </c>
      <c r="P95" s="279"/>
      <c r="Q95" s="35"/>
      <c r="R95" s="300" t="s">
        <v>976</v>
      </c>
      <c r="S95" s="300"/>
      <c r="T95" s="300"/>
      <c r="U95" s="300"/>
      <c r="V95" s="300"/>
      <c r="W95" s="300"/>
      <c r="X95" s="35">
        <v>1</v>
      </c>
      <c r="Y95" s="35" t="s">
        <v>134</v>
      </c>
      <c r="Z95" s="277" t="s">
        <v>133</v>
      </c>
    </row>
    <row r="96" spans="1:27" s="105" customFormat="1" ht="103.5" customHeight="1">
      <c r="A96" s="35">
        <v>92</v>
      </c>
      <c r="B96" s="122" t="s">
        <v>799</v>
      </c>
      <c r="C96" s="121" t="s">
        <v>800</v>
      </c>
      <c r="D96" s="121" t="s">
        <v>134</v>
      </c>
      <c r="E96" s="121" t="s">
        <v>133</v>
      </c>
      <c r="F96" s="123">
        <v>1964</v>
      </c>
      <c r="G96" s="124">
        <v>825</v>
      </c>
      <c r="H96" s="125"/>
      <c r="I96" s="104">
        <v>1854000</v>
      </c>
      <c r="J96" s="126" t="s">
        <v>853</v>
      </c>
      <c r="K96" s="20" t="s">
        <v>801</v>
      </c>
      <c r="L96" s="35">
        <v>92</v>
      </c>
      <c r="M96" s="121" t="s">
        <v>802</v>
      </c>
      <c r="N96" s="121" t="s">
        <v>803</v>
      </c>
      <c r="O96" s="121" t="s">
        <v>804</v>
      </c>
      <c r="P96" s="121" t="s">
        <v>805</v>
      </c>
      <c r="Q96" s="121" t="s">
        <v>806</v>
      </c>
      <c r="R96" s="121" t="s">
        <v>193</v>
      </c>
      <c r="S96" s="121" t="s">
        <v>202</v>
      </c>
      <c r="T96" s="121" t="s">
        <v>194</v>
      </c>
      <c r="U96" s="121" t="s">
        <v>202</v>
      </c>
      <c r="V96" s="278" t="s">
        <v>203</v>
      </c>
      <c r="W96" s="121" t="s">
        <v>204</v>
      </c>
      <c r="X96" s="121">
        <v>1</v>
      </c>
      <c r="Y96" s="121" t="s">
        <v>133</v>
      </c>
      <c r="Z96" s="121" t="s">
        <v>133</v>
      </c>
    </row>
    <row r="97" spans="1:26" s="105" customFormat="1" ht="95.25" customHeight="1">
      <c r="A97" s="35">
        <v>93</v>
      </c>
      <c r="B97" s="122" t="s">
        <v>807</v>
      </c>
      <c r="C97" s="92" t="s">
        <v>800</v>
      </c>
      <c r="D97" s="121" t="s">
        <v>134</v>
      </c>
      <c r="E97" s="121" t="s">
        <v>133</v>
      </c>
      <c r="F97" s="123">
        <v>1900</v>
      </c>
      <c r="G97" s="121">
        <v>313.24</v>
      </c>
      <c r="H97" s="125"/>
      <c r="I97" s="104">
        <v>704000</v>
      </c>
      <c r="J97" s="126" t="s">
        <v>854</v>
      </c>
      <c r="K97" s="20" t="s">
        <v>801</v>
      </c>
      <c r="L97" s="35">
        <v>93</v>
      </c>
      <c r="M97" s="92" t="s">
        <v>808</v>
      </c>
      <c r="N97" s="92" t="s">
        <v>224</v>
      </c>
      <c r="O97" s="124" t="s">
        <v>225</v>
      </c>
      <c r="P97" s="121" t="s">
        <v>805</v>
      </c>
      <c r="Q97" s="121" t="s">
        <v>797</v>
      </c>
      <c r="R97" s="121" t="s">
        <v>193</v>
      </c>
      <c r="S97" s="121" t="s">
        <v>202</v>
      </c>
      <c r="T97" s="121" t="s">
        <v>193</v>
      </c>
      <c r="U97" s="121" t="s">
        <v>202</v>
      </c>
      <c r="V97" s="121" t="s">
        <v>196</v>
      </c>
      <c r="W97" s="121" t="s">
        <v>204</v>
      </c>
      <c r="X97" s="121">
        <v>2</v>
      </c>
      <c r="Y97" s="121" t="s">
        <v>134</v>
      </c>
      <c r="Z97" s="121" t="s">
        <v>133</v>
      </c>
    </row>
    <row r="98" spans="1:26" s="105" customFormat="1" ht="119.25" customHeight="1">
      <c r="A98" s="35">
        <v>94</v>
      </c>
      <c r="B98" s="102" t="s">
        <v>182</v>
      </c>
      <c r="C98" s="35"/>
      <c r="D98" s="35" t="s">
        <v>291</v>
      </c>
      <c r="E98" s="35"/>
      <c r="F98" s="127">
        <v>1964</v>
      </c>
      <c r="G98" s="35" t="s">
        <v>249</v>
      </c>
      <c r="H98" s="128"/>
      <c r="I98" s="104">
        <v>950000</v>
      </c>
      <c r="J98" s="126" t="s">
        <v>795</v>
      </c>
      <c r="K98" s="35" t="s">
        <v>796</v>
      </c>
      <c r="L98" s="35">
        <v>94</v>
      </c>
      <c r="M98" s="35" t="s">
        <v>232</v>
      </c>
      <c r="N98" s="35" t="s">
        <v>233</v>
      </c>
      <c r="O98" s="35" t="s">
        <v>234</v>
      </c>
      <c r="P98" s="279" t="s">
        <v>258</v>
      </c>
      <c r="Q98" s="121" t="s">
        <v>797</v>
      </c>
      <c r="R98" s="121" t="s">
        <v>193</v>
      </c>
      <c r="S98" s="121" t="s">
        <v>202</v>
      </c>
      <c r="T98" s="121" t="s">
        <v>194</v>
      </c>
      <c r="U98" s="121" t="s">
        <v>193</v>
      </c>
      <c r="V98" s="121" t="s">
        <v>193</v>
      </c>
      <c r="W98" s="121" t="s">
        <v>204</v>
      </c>
      <c r="X98" s="35" t="s">
        <v>205</v>
      </c>
      <c r="Y98" s="35" t="s">
        <v>132</v>
      </c>
      <c r="Z98" s="35" t="s">
        <v>132</v>
      </c>
    </row>
    <row r="99" spans="1:26" s="105" customFormat="1" ht="178.5">
      <c r="A99" s="35">
        <v>95</v>
      </c>
      <c r="B99" s="102" t="s">
        <v>176</v>
      </c>
      <c r="C99" s="35"/>
      <c r="D99" s="35" t="s">
        <v>291</v>
      </c>
      <c r="E99" s="35"/>
      <c r="F99" s="127">
        <v>1959</v>
      </c>
      <c r="G99" s="35">
        <v>901.67</v>
      </c>
      <c r="H99" s="104"/>
      <c r="I99" s="104">
        <v>2026000</v>
      </c>
      <c r="J99" s="108" t="s">
        <v>475</v>
      </c>
      <c r="K99" s="35" t="s">
        <v>425</v>
      </c>
      <c r="L99" s="35">
        <v>95</v>
      </c>
      <c r="M99" s="35" t="s">
        <v>223</v>
      </c>
      <c r="N99" s="35" t="s">
        <v>224</v>
      </c>
      <c r="O99" s="35" t="s">
        <v>225</v>
      </c>
      <c r="P99" s="279" t="s">
        <v>252</v>
      </c>
      <c r="Q99" s="35"/>
      <c r="R99" s="35" t="s">
        <v>202</v>
      </c>
      <c r="S99" s="35" t="s">
        <v>202</v>
      </c>
      <c r="T99" s="35" t="s">
        <v>193</v>
      </c>
      <c r="U99" s="35" t="s">
        <v>202</v>
      </c>
      <c r="V99" s="35" t="s">
        <v>203</v>
      </c>
      <c r="W99" s="35" t="s">
        <v>204</v>
      </c>
      <c r="X99" s="35">
        <v>2</v>
      </c>
      <c r="Y99" s="35" t="s">
        <v>198</v>
      </c>
      <c r="Z99" s="35" t="s">
        <v>133</v>
      </c>
    </row>
    <row r="100" spans="1:26" s="105" customFormat="1" ht="74.25" customHeight="1">
      <c r="A100" s="35">
        <v>96</v>
      </c>
      <c r="B100" s="102" t="s">
        <v>422</v>
      </c>
      <c r="C100" s="35"/>
      <c r="D100" s="35" t="s">
        <v>291</v>
      </c>
      <c r="E100" s="35"/>
      <c r="F100" s="127">
        <v>1962</v>
      </c>
      <c r="G100" s="35">
        <v>780.11</v>
      </c>
      <c r="H100" s="125"/>
      <c r="I100" s="104">
        <v>1753000</v>
      </c>
      <c r="J100" s="108" t="s">
        <v>476</v>
      </c>
      <c r="K100" s="35" t="s">
        <v>432</v>
      </c>
      <c r="L100" s="35">
        <v>96</v>
      </c>
      <c r="M100" s="35" t="s">
        <v>190</v>
      </c>
      <c r="N100" s="35" t="s">
        <v>191</v>
      </c>
      <c r="O100" s="64" t="s">
        <v>192</v>
      </c>
      <c r="P100" s="279" t="s">
        <v>253</v>
      </c>
      <c r="Q100" s="35"/>
      <c r="R100" s="35" t="s">
        <v>193</v>
      </c>
      <c r="S100" s="35" t="s">
        <v>194</v>
      </c>
      <c r="T100" s="35" t="s">
        <v>194</v>
      </c>
      <c r="U100" s="35" t="s">
        <v>195</v>
      </c>
      <c r="V100" s="35" t="s">
        <v>196</v>
      </c>
      <c r="W100" s="35" t="s">
        <v>197</v>
      </c>
      <c r="X100" s="35">
        <v>1</v>
      </c>
      <c r="Y100" s="35" t="s">
        <v>227</v>
      </c>
      <c r="Z100" s="35" t="s">
        <v>133</v>
      </c>
    </row>
    <row r="101" spans="1:26" s="105" customFormat="1" ht="75.75" customHeight="1">
      <c r="A101" s="35">
        <v>97</v>
      </c>
      <c r="B101" s="102" t="s">
        <v>177</v>
      </c>
      <c r="C101" s="35"/>
      <c r="D101" s="35" t="s">
        <v>291</v>
      </c>
      <c r="E101" s="35"/>
      <c r="F101" s="127">
        <v>1967</v>
      </c>
      <c r="G101" s="35">
        <v>492.27</v>
      </c>
      <c r="H101" s="125"/>
      <c r="I101" s="104">
        <v>1106000</v>
      </c>
      <c r="J101" s="108" t="s">
        <v>477</v>
      </c>
      <c r="K101" s="35" t="s">
        <v>426</v>
      </c>
      <c r="L101" s="35">
        <v>97</v>
      </c>
      <c r="M101" s="35" t="s">
        <v>199</v>
      </c>
      <c r="N101" s="35" t="s">
        <v>296</v>
      </c>
      <c r="O101" s="35" t="s">
        <v>200</v>
      </c>
      <c r="P101" s="279" t="s">
        <v>254</v>
      </c>
      <c r="Q101" s="35"/>
      <c r="R101" s="35" t="s">
        <v>201</v>
      </c>
      <c r="S101" s="35" t="s">
        <v>202</v>
      </c>
      <c r="T101" s="35" t="s">
        <v>201</v>
      </c>
      <c r="U101" s="35" t="s">
        <v>202</v>
      </c>
      <c r="V101" s="35" t="s">
        <v>203</v>
      </c>
      <c r="W101" s="35" t="s">
        <v>204</v>
      </c>
      <c r="X101" s="35">
        <v>2</v>
      </c>
      <c r="Y101" s="35" t="s">
        <v>133</v>
      </c>
      <c r="Z101" s="35" t="s">
        <v>133</v>
      </c>
    </row>
    <row r="102" spans="1:26" s="105" customFormat="1" ht="52.5" customHeight="1">
      <c r="A102" s="35">
        <v>98</v>
      </c>
      <c r="B102" s="102" t="s">
        <v>178</v>
      </c>
      <c r="C102" s="35"/>
      <c r="D102" s="35" t="s">
        <v>291</v>
      </c>
      <c r="E102" s="35" t="s">
        <v>132</v>
      </c>
      <c r="F102" s="127">
        <v>1972</v>
      </c>
      <c r="G102" s="35">
        <v>1206</v>
      </c>
      <c r="H102" s="104"/>
      <c r="I102" s="104">
        <v>2710000</v>
      </c>
      <c r="J102" s="108" t="s">
        <v>184</v>
      </c>
      <c r="K102" s="35" t="s">
        <v>427</v>
      </c>
      <c r="L102" s="35">
        <v>98</v>
      </c>
      <c r="M102" s="35" t="s">
        <v>206</v>
      </c>
      <c r="N102" s="35" t="s">
        <v>207</v>
      </c>
      <c r="O102" s="35" t="s">
        <v>208</v>
      </c>
      <c r="P102" s="279" t="s">
        <v>255</v>
      </c>
      <c r="Q102" s="141" t="s">
        <v>818</v>
      </c>
      <c r="R102" s="35" t="s">
        <v>194</v>
      </c>
      <c r="S102" s="35" t="s">
        <v>194</v>
      </c>
      <c r="T102" s="35" t="s">
        <v>194</v>
      </c>
      <c r="U102" s="35" t="s">
        <v>194</v>
      </c>
      <c r="V102" s="35" t="s">
        <v>196</v>
      </c>
      <c r="W102" s="35" t="s">
        <v>194</v>
      </c>
      <c r="X102" s="35" t="s">
        <v>213</v>
      </c>
      <c r="Y102" s="35" t="s">
        <v>132</v>
      </c>
      <c r="Z102" s="35" t="s">
        <v>132</v>
      </c>
    </row>
    <row r="103" spans="1:26" s="105" customFormat="1" ht="39.75" customHeight="1">
      <c r="A103" s="35">
        <v>99</v>
      </c>
      <c r="B103" s="102" t="s">
        <v>179</v>
      </c>
      <c r="C103" s="35"/>
      <c r="D103" s="35" t="s">
        <v>291</v>
      </c>
      <c r="E103" s="35"/>
      <c r="F103" s="127">
        <v>1905</v>
      </c>
      <c r="G103" s="35">
        <v>790.2</v>
      </c>
      <c r="H103" s="125"/>
      <c r="I103" s="104">
        <v>1775000</v>
      </c>
      <c r="J103" s="108" t="s">
        <v>478</v>
      </c>
      <c r="K103" s="35" t="s">
        <v>428</v>
      </c>
      <c r="L103" s="35">
        <v>99</v>
      </c>
      <c r="M103" s="35" t="s">
        <v>209</v>
      </c>
      <c r="N103" s="35" t="s">
        <v>210</v>
      </c>
      <c r="O103" s="35" t="s">
        <v>211</v>
      </c>
      <c r="P103" s="279" t="s">
        <v>256</v>
      </c>
      <c r="Q103" s="35"/>
      <c r="R103" s="35" t="s">
        <v>212</v>
      </c>
      <c r="S103" s="35" t="s">
        <v>197</v>
      </c>
      <c r="T103" s="35" t="s">
        <v>246</v>
      </c>
      <c r="U103" s="35" t="s">
        <v>204</v>
      </c>
      <c r="V103" s="35" t="s">
        <v>247</v>
      </c>
      <c r="W103" s="35" t="s">
        <v>197</v>
      </c>
      <c r="X103" s="35">
        <v>2</v>
      </c>
      <c r="Y103" s="35" t="s">
        <v>138</v>
      </c>
      <c r="Z103" s="35" t="s">
        <v>138</v>
      </c>
    </row>
    <row r="104" spans="1:26" s="105" customFormat="1" ht="74.25" customHeight="1">
      <c r="A104" s="35">
        <v>100</v>
      </c>
      <c r="B104" s="102" t="s">
        <v>813</v>
      </c>
      <c r="C104" s="35" t="s">
        <v>732</v>
      </c>
      <c r="D104" s="35" t="s">
        <v>291</v>
      </c>
      <c r="E104" s="35"/>
      <c r="F104" s="127">
        <v>1905</v>
      </c>
      <c r="G104" s="35">
        <v>369.44</v>
      </c>
      <c r="H104" s="111">
        <f>161946.96+ 782772</f>
        <v>944718.96</v>
      </c>
      <c r="I104" s="104"/>
      <c r="J104" s="108" t="s">
        <v>733</v>
      </c>
      <c r="K104" s="35" t="s">
        <v>429</v>
      </c>
      <c r="L104" s="35">
        <v>100</v>
      </c>
      <c r="M104" s="35" t="s">
        <v>214</v>
      </c>
      <c r="N104" s="35" t="s">
        <v>215</v>
      </c>
      <c r="O104" s="35" t="s">
        <v>216</v>
      </c>
      <c r="P104" s="279" t="s">
        <v>257</v>
      </c>
      <c r="Q104" s="35"/>
      <c r="R104" s="35" t="s">
        <v>194</v>
      </c>
      <c r="S104" s="35" t="s">
        <v>194</v>
      </c>
      <c r="T104" s="35" t="s">
        <v>217</v>
      </c>
      <c r="U104" s="35" t="s">
        <v>194</v>
      </c>
      <c r="V104" s="35" t="s">
        <v>196</v>
      </c>
      <c r="W104" s="35" t="s">
        <v>197</v>
      </c>
      <c r="X104" s="35">
        <v>2</v>
      </c>
      <c r="Y104" s="35" t="s">
        <v>134</v>
      </c>
      <c r="Z104" s="35" t="s">
        <v>133</v>
      </c>
    </row>
    <row r="105" spans="1:26" s="105" customFormat="1" ht="42.75" customHeight="1">
      <c r="A105" s="35">
        <v>101</v>
      </c>
      <c r="B105" s="102" t="s">
        <v>180</v>
      </c>
      <c r="C105" s="35" t="s">
        <v>732</v>
      </c>
      <c r="D105" s="35" t="s">
        <v>291</v>
      </c>
      <c r="E105" s="35"/>
      <c r="F105" s="127">
        <v>1964</v>
      </c>
      <c r="G105" s="35">
        <v>259.66000000000003</v>
      </c>
      <c r="H105" s="111"/>
      <c r="I105" s="104">
        <v>583000</v>
      </c>
      <c r="J105" s="108" t="s">
        <v>733</v>
      </c>
      <c r="K105" s="35" t="s">
        <v>429</v>
      </c>
      <c r="L105" s="35">
        <v>101</v>
      </c>
      <c r="M105" s="35" t="s">
        <v>221</v>
      </c>
      <c r="N105" s="35" t="s">
        <v>215</v>
      </c>
      <c r="O105" s="35" t="s">
        <v>216</v>
      </c>
      <c r="P105" s="279" t="s">
        <v>257</v>
      </c>
      <c r="Q105" s="35"/>
      <c r="R105" s="35" t="s">
        <v>194</v>
      </c>
      <c r="S105" s="35" t="s">
        <v>194</v>
      </c>
      <c r="T105" s="35" t="s">
        <v>194</v>
      </c>
      <c r="U105" s="35" t="s">
        <v>194</v>
      </c>
      <c r="V105" s="35" t="s">
        <v>196</v>
      </c>
      <c r="W105" s="35" t="s">
        <v>194</v>
      </c>
      <c r="X105" s="35">
        <v>1</v>
      </c>
      <c r="Y105" s="35" t="s">
        <v>138</v>
      </c>
      <c r="Z105" s="35" t="s">
        <v>133</v>
      </c>
    </row>
    <row r="106" spans="1:26" s="105" customFormat="1" ht="45" customHeight="1">
      <c r="A106" s="35">
        <v>102</v>
      </c>
      <c r="B106" s="102" t="s">
        <v>181</v>
      </c>
      <c r="C106" s="35"/>
      <c r="D106" s="35" t="s">
        <v>291</v>
      </c>
      <c r="E106" s="35"/>
      <c r="F106" s="127">
        <v>1993</v>
      </c>
      <c r="G106" s="35"/>
      <c r="H106" s="125">
        <v>138327.25</v>
      </c>
      <c r="I106" s="104"/>
      <c r="J106" s="108"/>
      <c r="K106" s="35" t="s">
        <v>428</v>
      </c>
      <c r="L106" s="35">
        <v>102</v>
      </c>
      <c r="M106" s="35"/>
      <c r="N106" s="35"/>
      <c r="O106" s="35"/>
      <c r="P106" s="279"/>
      <c r="Q106" s="35"/>
      <c r="R106" s="35"/>
      <c r="S106" s="35"/>
      <c r="T106" s="35"/>
      <c r="U106" s="35"/>
      <c r="V106" s="35"/>
      <c r="W106" s="35"/>
      <c r="X106" s="35"/>
      <c r="Y106" s="35"/>
      <c r="Z106" s="35"/>
    </row>
    <row r="107" spans="1:26" s="105" customFormat="1" ht="48.75" customHeight="1">
      <c r="A107" s="35">
        <v>103</v>
      </c>
      <c r="B107" s="102" t="s">
        <v>731</v>
      </c>
      <c r="C107" s="35" t="s">
        <v>732</v>
      </c>
      <c r="D107" s="35" t="s">
        <v>291</v>
      </c>
      <c r="E107" s="35"/>
      <c r="F107" s="127">
        <v>1996</v>
      </c>
      <c r="G107" s="35">
        <v>377.25</v>
      </c>
      <c r="H107" s="104"/>
      <c r="I107" s="104">
        <v>848000</v>
      </c>
      <c r="J107" s="108" t="s">
        <v>229</v>
      </c>
      <c r="K107" s="35" t="s">
        <v>429</v>
      </c>
      <c r="L107" s="35">
        <v>103</v>
      </c>
      <c r="M107" s="35" t="s">
        <v>221</v>
      </c>
      <c r="N107" s="35" t="s">
        <v>222</v>
      </c>
      <c r="O107" s="35" t="s">
        <v>208</v>
      </c>
      <c r="P107" s="279" t="s">
        <v>259</v>
      </c>
      <c r="Q107" s="35"/>
      <c r="R107" s="35" t="s">
        <v>194</v>
      </c>
      <c r="S107" s="35" t="s">
        <v>194</v>
      </c>
      <c r="T107" s="35" t="s">
        <v>194</v>
      </c>
      <c r="U107" s="35" t="s">
        <v>194</v>
      </c>
      <c r="V107" s="35" t="s">
        <v>196</v>
      </c>
      <c r="W107" s="35" t="s">
        <v>194</v>
      </c>
      <c r="X107" s="35" t="s">
        <v>250</v>
      </c>
      <c r="Y107" s="35" t="s">
        <v>134</v>
      </c>
      <c r="Z107" s="35" t="s">
        <v>133</v>
      </c>
    </row>
    <row r="108" spans="1:26" s="105" customFormat="1" ht="45" customHeight="1">
      <c r="A108" s="35">
        <v>104</v>
      </c>
      <c r="B108" s="102" t="s">
        <v>177</v>
      </c>
      <c r="C108" s="35"/>
      <c r="D108" s="35" t="s">
        <v>291</v>
      </c>
      <c r="E108" s="35"/>
      <c r="F108" s="127">
        <v>1998</v>
      </c>
      <c r="G108" s="35">
        <v>727.2</v>
      </c>
      <c r="H108" s="125"/>
      <c r="I108" s="104">
        <v>1634000</v>
      </c>
      <c r="J108" s="20" t="s">
        <v>497</v>
      </c>
      <c r="K108" s="35" t="s">
        <v>430</v>
      </c>
      <c r="L108" s="35">
        <v>104</v>
      </c>
      <c r="M108" s="35" t="s">
        <v>235</v>
      </c>
      <c r="N108" s="35" t="s">
        <v>236</v>
      </c>
      <c r="O108" s="35" t="s">
        <v>237</v>
      </c>
      <c r="P108" s="279" t="s">
        <v>260</v>
      </c>
      <c r="Q108" s="35"/>
      <c r="R108" s="35" t="s">
        <v>194</v>
      </c>
      <c r="S108" s="35" t="s">
        <v>194</v>
      </c>
      <c r="T108" s="35" t="s">
        <v>194</v>
      </c>
      <c r="U108" s="35" t="s">
        <v>194</v>
      </c>
      <c r="V108" s="35" t="s">
        <v>196</v>
      </c>
      <c r="W108" s="35" t="s">
        <v>194</v>
      </c>
      <c r="X108" s="35">
        <v>3</v>
      </c>
      <c r="Y108" s="35" t="s">
        <v>134</v>
      </c>
      <c r="Z108" s="35" t="s">
        <v>133</v>
      </c>
    </row>
    <row r="109" spans="1:26" s="105" customFormat="1" ht="49.5" customHeight="1">
      <c r="A109" s="35">
        <v>105</v>
      </c>
      <c r="B109" s="102" t="s">
        <v>176</v>
      </c>
      <c r="C109" s="35"/>
      <c r="D109" s="35" t="s">
        <v>291</v>
      </c>
      <c r="E109" s="35"/>
      <c r="F109" s="127">
        <v>1998</v>
      </c>
      <c r="G109" s="35">
        <v>230.57</v>
      </c>
      <c r="H109" s="125">
        <f>794217.9+187601.05+86520.66</f>
        <v>1068339.6099999999</v>
      </c>
      <c r="I109" s="104"/>
      <c r="J109" s="108" t="s">
        <v>183</v>
      </c>
      <c r="K109" s="35" t="s">
        <v>431</v>
      </c>
      <c r="L109" s="35">
        <v>105</v>
      </c>
      <c r="M109" s="35" t="s">
        <v>238</v>
      </c>
      <c r="N109" s="35" t="s">
        <v>218</v>
      </c>
      <c r="O109" s="35" t="s">
        <v>225</v>
      </c>
      <c r="P109" s="279" t="s">
        <v>252</v>
      </c>
      <c r="Q109" s="35"/>
      <c r="R109" s="35" t="s">
        <v>193</v>
      </c>
      <c r="S109" s="35" t="s">
        <v>194</v>
      </c>
      <c r="T109" s="35" t="s">
        <v>194</v>
      </c>
      <c r="U109" s="35" t="s">
        <v>194</v>
      </c>
      <c r="V109" s="35" t="s">
        <v>196</v>
      </c>
      <c r="W109" s="35" t="s">
        <v>194</v>
      </c>
      <c r="X109" s="35">
        <v>1</v>
      </c>
      <c r="Y109" s="35" t="s">
        <v>134</v>
      </c>
      <c r="Z109" s="35" t="s">
        <v>133</v>
      </c>
    </row>
    <row r="110" spans="1:26" s="105" customFormat="1" ht="49.5" customHeight="1">
      <c r="A110" s="35">
        <v>106</v>
      </c>
      <c r="B110" s="102" t="s">
        <v>768</v>
      </c>
      <c r="C110" s="35"/>
      <c r="D110" s="35" t="s">
        <v>291</v>
      </c>
      <c r="E110" s="35"/>
      <c r="F110" s="35" t="s">
        <v>769</v>
      </c>
      <c r="G110" s="35">
        <v>1139.8900000000001</v>
      </c>
      <c r="H110" s="104"/>
      <c r="I110" s="104">
        <v>2651000</v>
      </c>
      <c r="J110" s="108" t="s">
        <v>419</v>
      </c>
      <c r="K110" s="35" t="s">
        <v>432</v>
      </c>
      <c r="L110" s="35">
        <v>106</v>
      </c>
      <c r="M110" s="35" t="s">
        <v>219</v>
      </c>
      <c r="N110" s="35" t="s">
        <v>220</v>
      </c>
      <c r="O110" s="64" t="s">
        <v>192</v>
      </c>
      <c r="P110" s="279" t="s">
        <v>253</v>
      </c>
      <c r="Q110" s="35"/>
      <c r="R110" s="35" t="s">
        <v>193</v>
      </c>
      <c r="S110" s="35" t="s">
        <v>194</v>
      </c>
      <c r="T110" s="35" t="s">
        <v>194</v>
      </c>
      <c r="U110" s="35" t="s">
        <v>197</v>
      </c>
      <c r="V110" s="35" t="s">
        <v>196</v>
      </c>
      <c r="W110" s="35" t="s">
        <v>197</v>
      </c>
      <c r="X110" s="35">
        <v>2</v>
      </c>
      <c r="Y110" s="35" t="s">
        <v>134</v>
      </c>
      <c r="Z110" s="35" t="s">
        <v>133</v>
      </c>
    </row>
    <row r="111" spans="1:26" s="105" customFormat="1" ht="42.75" customHeight="1">
      <c r="A111" s="35">
        <v>107</v>
      </c>
      <c r="B111" s="102" t="s">
        <v>185</v>
      </c>
      <c r="C111" s="35"/>
      <c r="D111" s="35" t="s">
        <v>291</v>
      </c>
      <c r="E111" s="35"/>
      <c r="F111" s="35">
        <v>1967</v>
      </c>
      <c r="G111" s="35">
        <v>30</v>
      </c>
      <c r="H111" s="125"/>
      <c r="I111" s="104">
        <v>56000</v>
      </c>
      <c r="J111" s="108" t="s">
        <v>230</v>
      </c>
      <c r="K111" s="35" t="s">
        <v>430</v>
      </c>
      <c r="L111" s="35">
        <v>107</v>
      </c>
      <c r="M111" s="35" t="s">
        <v>239</v>
      </c>
      <c r="N111" s="35" t="s">
        <v>240</v>
      </c>
      <c r="O111" s="35" t="s">
        <v>241</v>
      </c>
      <c r="P111" s="279" t="s">
        <v>261</v>
      </c>
      <c r="Q111" s="35"/>
      <c r="R111" s="35" t="s">
        <v>197</v>
      </c>
      <c r="S111" s="35" t="s">
        <v>197</v>
      </c>
      <c r="T111" s="35" t="s">
        <v>197</v>
      </c>
      <c r="U111" s="35" t="s">
        <v>197</v>
      </c>
      <c r="V111" s="35" t="s">
        <v>164</v>
      </c>
      <c r="W111" s="35" t="s">
        <v>197</v>
      </c>
      <c r="X111" s="35">
        <v>1</v>
      </c>
      <c r="Y111" s="35" t="s">
        <v>133</v>
      </c>
      <c r="Z111" s="35" t="s">
        <v>133</v>
      </c>
    </row>
    <row r="112" spans="1:26" s="105" customFormat="1" ht="27.75" customHeight="1">
      <c r="A112" s="35">
        <v>108</v>
      </c>
      <c r="B112" s="102" t="s">
        <v>186</v>
      </c>
      <c r="C112" s="35"/>
      <c r="D112" s="35" t="s">
        <v>291</v>
      </c>
      <c r="E112" s="35"/>
      <c r="F112" s="35">
        <v>1964</v>
      </c>
      <c r="G112" s="35"/>
      <c r="H112" s="104">
        <v>7499.34</v>
      </c>
      <c r="I112" s="104"/>
      <c r="J112" s="108"/>
      <c r="K112" s="35" t="s">
        <v>429</v>
      </c>
      <c r="L112" s="35">
        <v>108</v>
      </c>
      <c r="M112" s="35"/>
      <c r="N112" s="35"/>
      <c r="O112" s="35"/>
      <c r="P112" s="279"/>
      <c r="Q112" s="35"/>
      <c r="R112" s="35"/>
      <c r="S112" s="35"/>
      <c r="T112" s="35"/>
      <c r="U112" s="35"/>
      <c r="V112" s="35"/>
      <c r="W112" s="35"/>
      <c r="X112" s="35"/>
      <c r="Y112" s="35"/>
      <c r="Z112" s="35"/>
    </row>
    <row r="113" spans="1:26" s="105" customFormat="1" ht="33.75" customHeight="1">
      <c r="A113" s="35">
        <v>109</v>
      </c>
      <c r="B113" s="102" t="s">
        <v>186</v>
      </c>
      <c r="C113" s="35"/>
      <c r="D113" s="35" t="s">
        <v>291</v>
      </c>
      <c r="E113" s="35"/>
      <c r="F113" s="35">
        <v>1964</v>
      </c>
      <c r="G113" s="35"/>
      <c r="H113" s="104">
        <v>10694.23</v>
      </c>
      <c r="I113" s="104"/>
      <c r="J113" s="108"/>
      <c r="K113" s="35" t="s">
        <v>429</v>
      </c>
      <c r="L113" s="35">
        <v>109</v>
      </c>
      <c r="M113" s="35"/>
      <c r="N113" s="35"/>
      <c r="O113" s="35"/>
      <c r="P113" s="279"/>
      <c r="Q113" s="35"/>
      <c r="R113" s="35"/>
      <c r="S113" s="35"/>
      <c r="T113" s="35"/>
      <c r="U113" s="35"/>
      <c r="V113" s="35"/>
      <c r="W113" s="35"/>
      <c r="X113" s="35"/>
      <c r="Y113" s="35"/>
      <c r="Z113" s="35"/>
    </row>
    <row r="114" spans="1:26" s="105" customFormat="1" ht="63.75" customHeight="1">
      <c r="A114" s="35">
        <v>110</v>
      </c>
      <c r="B114" s="102" t="s">
        <v>187</v>
      </c>
      <c r="C114" s="35"/>
      <c r="D114" s="35" t="s">
        <v>291</v>
      </c>
      <c r="E114" s="35"/>
      <c r="F114" s="35">
        <v>2005</v>
      </c>
      <c r="G114" s="35" t="s">
        <v>248</v>
      </c>
      <c r="H114" s="125">
        <v>132451.88</v>
      </c>
      <c r="I114" s="104"/>
      <c r="J114" s="108" t="s">
        <v>230</v>
      </c>
      <c r="K114" s="35" t="s">
        <v>424</v>
      </c>
      <c r="L114" s="35">
        <v>110</v>
      </c>
      <c r="M114" s="35" t="s">
        <v>196</v>
      </c>
      <c r="N114" s="35" t="s">
        <v>196</v>
      </c>
      <c r="O114" s="35" t="s">
        <v>196</v>
      </c>
      <c r="P114" s="279" t="s">
        <v>251</v>
      </c>
      <c r="Q114" s="35"/>
      <c r="R114" s="35" t="s">
        <v>196</v>
      </c>
      <c r="S114" s="35" t="s">
        <v>196</v>
      </c>
      <c r="T114" s="35" t="s">
        <v>196</v>
      </c>
      <c r="U114" s="35" t="s">
        <v>196</v>
      </c>
      <c r="V114" s="35" t="s">
        <v>203</v>
      </c>
      <c r="W114" s="35" t="s">
        <v>196</v>
      </c>
      <c r="X114" s="35" t="s">
        <v>196</v>
      </c>
      <c r="Y114" s="35" t="s">
        <v>196</v>
      </c>
      <c r="Z114" s="35" t="s">
        <v>196</v>
      </c>
    </row>
    <row r="115" spans="1:26" s="105" customFormat="1" ht="51.75" customHeight="1">
      <c r="A115" s="35">
        <v>111</v>
      </c>
      <c r="B115" s="102" t="s">
        <v>188</v>
      </c>
      <c r="C115" s="35"/>
      <c r="D115" s="35" t="s">
        <v>291</v>
      </c>
      <c r="E115" s="35"/>
      <c r="F115" s="35">
        <v>2011</v>
      </c>
      <c r="G115" s="35">
        <v>1434.04</v>
      </c>
      <c r="H115" s="125"/>
      <c r="I115" s="104">
        <v>5146000</v>
      </c>
      <c r="J115" s="108" t="s">
        <v>231</v>
      </c>
      <c r="K115" s="35" t="s">
        <v>430</v>
      </c>
      <c r="L115" s="35">
        <v>111</v>
      </c>
      <c r="M115" s="35" t="s">
        <v>242</v>
      </c>
      <c r="N115" s="35"/>
      <c r="O115" s="35" t="s">
        <v>351</v>
      </c>
      <c r="P115" s="279" t="s">
        <v>262</v>
      </c>
      <c r="Q115" s="35"/>
      <c r="R115" s="35" t="s">
        <v>194</v>
      </c>
      <c r="S115" s="35" t="s">
        <v>194</v>
      </c>
      <c r="T115" s="35" t="s">
        <v>194</v>
      </c>
      <c r="U115" s="35" t="s">
        <v>197</v>
      </c>
      <c r="V115" s="35" t="s">
        <v>196</v>
      </c>
      <c r="W115" s="35" t="s">
        <v>194</v>
      </c>
      <c r="X115" s="35">
        <v>1</v>
      </c>
      <c r="Y115" s="35" t="s">
        <v>133</v>
      </c>
      <c r="Z115" s="35" t="s">
        <v>133</v>
      </c>
    </row>
    <row r="116" spans="1:26" s="105" customFormat="1" ht="72.75" customHeight="1">
      <c r="A116" s="35">
        <v>112</v>
      </c>
      <c r="B116" s="107" t="s">
        <v>423</v>
      </c>
      <c r="C116" s="35"/>
      <c r="D116" s="35" t="s">
        <v>291</v>
      </c>
      <c r="E116" s="35"/>
      <c r="F116" s="35">
        <v>2017</v>
      </c>
      <c r="G116" s="35">
        <v>866.67</v>
      </c>
      <c r="H116" s="104">
        <v>3667470.25</v>
      </c>
      <c r="I116" s="104"/>
      <c r="J116" s="108" t="s">
        <v>738</v>
      </c>
      <c r="K116" s="35" t="s">
        <v>432</v>
      </c>
      <c r="L116" s="35">
        <v>112</v>
      </c>
      <c r="M116" s="129" t="s">
        <v>352</v>
      </c>
      <c r="N116" s="35"/>
      <c r="O116" s="35" t="s">
        <v>350</v>
      </c>
      <c r="P116" s="279"/>
      <c r="Q116" s="35"/>
      <c r="R116" s="35" t="s">
        <v>193</v>
      </c>
      <c r="S116" s="35" t="s">
        <v>193</v>
      </c>
      <c r="T116" s="35" t="s">
        <v>193</v>
      </c>
      <c r="U116" s="35" t="s">
        <v>193</v>
      </c>
      <c r="V116" s="35" t="s">
        <v>196</v>
      </c>
      <c r="W116" s="35" t="s">
        <v>193</v>
      </c>
      <c r="X116" s="35" t="s">
        <v>472</v>
      </c>
      <c r="Y116" s="35" t="s">
        <v>133</v>
      </c>
      <c r="Z116" s="35" t="s">
        <v>133</v>
      </c>
    </row>
    <row r="117" spans="1:26" s="105" customFormat="1" ht="51" customHeight="1">
      <c r="A117" s="35">
        <v>113</v>
      </c>
      <c r="B117" s="130" t="s">
        <v>771</v>
      </c>
      <c r="C117" s="130"/>
      <c r="D117" s="130" t="s">
        <v>498</v>
      </c>
      <c r="E117" s="130" t="s">
        <v>499</v>
      </c>
      <c r="F117" s="131">
        <v>2018</v>
      </c>
      <c r="H117" s="125">
        <v>123859.99</v>
      </c>
      <c r="I117" s="132"/>
      <c r="J117" s="133"/>
      <c r="K117" s="130" t="s">
        <v>500</v>
      </c>
      <c r="L117" s="35">
        <v>113</v>
      </c>
      <c r="M117" s="130"/>
      <c r="N117" s="130"/>
      <c r="O117" s="130"/>
      <c r="P117" s="131" t="s">
        <v>252</v>
      </c>
      <c r="Q117" s="131"/>
      <c r="R117" s="130" t="s">
        <v>196</v>
      </c>
      <c r="S117" s="130" t="s">
        <v>196</v>
      </c>
      <c r="T117" s="130" t="s">
        <v>196</v>
      </c>
      <c r="U117" s="130" t="s">
        <v>196</v>
      </c>
      <c r="V117" s="130" t="s">
        <v>196</v>
      </c>
      <c r="W117" s="130" t="s">
        <v>196</v>
      </c>
      <c r="X117" s="131">
        <v>1</v>
      </c>
      <c r="Y117" s="131" t="s">
        <v>133</v>
      </c>
      <c r="Z117" s="131" t="s">
        <v>133</v>
      </c>
    </row>
    <row r="118" spans="1:26" s="105" customFormat="1" ht="112.5" customHeight="1" thickBot="1">
      <c r="A118" s="35">
        <v>114</v>
      </c>
      <c r="B118" s="130" t="s">
        <v>553</v>
      </c>
      <c r="C118" s="130"/>
      <c r="D118" s="130" t="s">
        <v>498</v>
      </c>
      <c r="E118" s="130" t="s">
        <v>499</v>
      </c>
      <c r="F118" s="131">
        <v>2018</v>
      </c>
      <c r="G118" s="131">
        <v>1125.26</v>
      </c>
      <c r="H118" s="273">
        <v>6287165.4299999997</v>
      </c>
      <c r="I118" s="274"/>
      <c r="J118" s="133" t="s">
        <v>501</v>
      </c>
      <c r="K118" s="130" t="s">
        <v>500</v>
      </c>
      <c r="L118" s="35">
        <v>114</v>
      </c>
      <c r="M118" s="130" t="s">
        <v>502</v>
      </c>
      <c r="N118" s="130" t="s">
        <v>503</v>
      </c>
      <c r="O118" s="130" t="s">
        <v>504</v>
      </c>
      <c r="P118" s="131" t="s">
        <v>252</v>
      </c>
      <c r="Q118" s="131"/>
      <c r="R118" s="130" t="s">
        <v>193</v>
      </c>
      <c r="S118" s="130" t="s">
        <v>193</v>
      </c>
      <c r="T118" s="130" t="s">
        <v>193</v>
      </c>
      <c r="U118" s="130" t="s">
        <v>193</v>
      </c>
      <c r="V118" s="130" t="s">
        <v>196</v>
      </c>
      <c r="W118" s="130" t="s">
        <v>193</v>
      </c>
      <c r="X118" s="131">
        <v>2</v>
      </c>
      <c r="Y118" s="131" t="s">
        <v>134</v>
      </c>
      <c r="Z118" s="131" t="s">
        <v>134</v>
      </c>
    </row>
    <row r="119" spans="1:26" s="105" customFormat="1" ht="23.25" customHeight="1" thickBot="1">
      <c r="A119" s="297" t="s">
        <v>0</v>
      </c>
      <c r="B119" s="297"/>
      <c r="C119" s="297"/>
      <c r="D119" s="35"/>
      <c r="E119" s="35"/>
      <c r="F119" s="35"/>
      <c r="G119" s="129"/>
      <c r="H119" s="275" t="s">
        <v>556</v>
      </c>
      <c r="I119" s="276">
        <f>H118+H117+H116+I115+H114+H113+H112+I111+I110+H109+I108+I107+H106+I105+H104+I103+I102+I103++I101+I100+I99+I98+I97+I96+H95+H94+H93+H92+H91+I90+H89+I88+I87+H86+I85+I84+I83+I82+I81+I80+H79+I78+I77+I76+H75+I74+I73+I72+H71+H70+I69+I68+H67+H66+H65+H64+H63+H62+H61+H60+H59+H58+H57+H56+H55+H54+H53+H52+H51+H50+H49+H48+H47+H46+H45+H44+I43+I42+I41+I40+H39+I38+I37+I36+I35+I34+I33+I32+I31+I30+I29+I28+I27+I26+I25+I24+I23+I22+I21+I20+I19+I18+I17+I16+I15+I14+I13+H12+I11+I10+I9+I8+I7+I6+I5</f>
        <v>81577806.579999998</v>
      </c>
      <c r="J119" s="290"/>
      <c r="K119" s="35"/>
      <c r="L119" s="35"/>
      <c r="M119" s="35"/>
      <c r="N119" s="35"/>
      <c r="O119" s="35"/>
      <c r="P119" s="279"/>
      <c r="Q119" s="35"/>
      <c r="R119" s="35"/>
      <c r="S119" s="35"/>
      <c r="T119" s="35"/>
      <c r="U119" s="35"/>
      <c r="V119" s="35"/>
      <c r="W119" s="35"/>
      <c r="X119" s="35"/>
      <c r="Y119" s="35"/>
      <c r="Z119" s="35"/>
    </row>
    <row r="120" spans="1:26" s="136" customFormat="1" ht="30" customHeight="1">
      <c r="A120" s="134"/>
      <c r="B120" s="135"/>
      <c r="D120" s="134"/>
      <c r="E120" s="137"/>
      <c r="F120" s="137"/>
      <c r="G120" s="138"/>
      <c r="H120" s="139"/>
      <c r="I120" s="140"/>
      <c r="J120" s="291"/>
      <c r="K120" s="134"/>
      <c r="L120" s="134"/>
      <c r="M120" s="134"/>
      <c r="N120" s="134"/>
      <c r="O120" s="134"/>
      <c r="P120" s="134"/>
      <c r="Q120" s="134"/>
      <c r="R120" s="134"/>
      <c r="S120" s="134"/>
      <c r="T120" s="134"/>
      <c r="U120" s="134"/>
      <c r="V120" s="134"/>
      <c r="W120" s="134"/>
      <c r="X120" s="134"/>
      <c r="Y120" s="134"/>
      <c r="Z120" s="134"/>
    </row>
    <row r="121" spans="1:26" s="54" customFormat="1">
      <c r="A121" s="50"/>
      <c r="B121" s="44"/>
      <c r="C121" s="45"/>
      <c r="D121" s="46"/>
      <c r="E121" s="46"/>
      <c r="F121" s="45"/>
      <c r="G121" s="53"/>
      <c r="H121" s="48"/>
      <c r="I121" s="49"/>
      <c r="J121" s="282"/>
      <c r="K121" s="52"/>
      <c r="L121" s="50"/>
      <c r="M121" s="53"/>
      <c r="N121" s="53"/>
      <c r="O121" s="53"/>
      <c r="P121" s="53"/>
      <c r="Q121" s="53"/>
      <c r="R121" s="53"/>
      <c r="S121" s="53"/>
      <c r="T121" s="53"/>
      <c r="U121" s="53"/>
      <c r="V121" s="53"/>
      <c r="W121" s="53"/>
      <c r="X121" s="53"/>
      <c r="Y121" s="53"/>
      <c r="Z121" s="53"/>
    </row>
    <row r="122" spans="1:26" ht="12.75" customHeight="1"/>
    <row r="123" spans="1:26" s="54" customFormat="1">
      <c r="A123" s="50"/>
      <c r="B123" s="44"/>
      <c r="C123" s="45"/>
      <c r="D123" s="46"/>
      <c r="E123" s="46"/>
      <c r="F123" s="45"/>
      <c r="G123" s="53"/>
      <c r="H123" s="48"/>
      <c r="I123" s="49"/>
      <c r="J123" s="282"/>
      <c r="K123" s="52"/>
      <c r="L123" s="50"/>
      <c r="M123" s="53"/>
      <c r="N123" s="53"/>
      <c r="O123" s="53"/>
      <c r="P123" s="53"/>
      <c r="Q123" s="53"/>
      <c r="R123" s="53"/>
      <c r="S123" s="53"/>
      <c r="T123" s="53"/>
      <c r="U123" s="53"/>
      <c r="V123" s="53"/>
      <c r="W123" s="53"/>
      <c r="X123" s="53"/>
      <c r="Y123" s="53"/>
      <c r="Z123" s="53"/>
    </row>
    <row r="124" spans="1:26" s="54" customFormat="1">
      <c r="A124" s="50"/>
      <c r="B124" s="44"/>
      <c r="C124" s="45"/>
      <c r="D124" s="46"/>
      <c r="E124" s="46"/>
      <c r="F124" s="45"/>
      <c r="G124" s="53"/>
      <c r="H124" s="48"/>
      <c r="I124" s="49"/>
      <c r="J124" s="282"/>
      <c r="K124" s="52"/>
      <c r="L124" s="50"/>
      <c r="M124" s="53"/>
      <c r="N124" s="53"/>
      <c r="O124" s="53"/>
      <c r="P124" s="53"/>
      <c r="Q124" s="53"/>
      <c r="R124" s="53"/>
      <c r="S124" s="53"/>
      <c r="T124" s="53"/>
      <c r="U124" s="53"/>
      <c r="V124" s="53"/>
      <c r="W124" s="53"/>
      <c r="X124" s="53"/>
      <c r="Y124" s="53"/>
      <c r="Z124" s="53"/>
    </row>
    <row r="126" spans="1:26" ht="21.75" customHeight="1"/>
  </sheetData>
  <mergeCells count="24">
    <mergeCell ref="A119:C119"/>
    <mergeCell ref="J2:J3"/>
    <mergeCell ref="K2:K3"/>
    <mergeCell ref="R95:W95"/>
    <mergeCell ref="Z2:Z3"/>
    <mergeCell ref="R2:W2"/>
    <mergeCell ref="X2:X3"/>
    <mergeCell ref="Y2:Y3"/>
    <mergeCell ref="Q2:Q3"/>
    <mergeCell ref="P2:P3"/>
    <mergeCell ref="A2:A3"/>
    <mergeCell ref="B2:B3"/>
    <mergeCell ref="C2:C3"/>
    <mergeCell ref="D2:D3"/>
    <mergeCell ref="E2:E3"/>
    <mergeCell ref="I2:I3"/>
    <mergeCell ref="A1:H1"/>
    <mergeCell ref="A4:E4"/>
    <mergeCell ref="L4:O4"/>
    <mergeCell ref="L2:L3"/>
    <mergeCell ref="M2:O2"/>
    <mergeCell ref="G2:G3"/>
    <mergeCell ref="F2:F3"/>
    <mergeCell ref="H2:H3"/>
  </mergeCells>
  <printOptions horizontalCentered="1"/>
  <pageMargins left="0.31496062992125984" right="0.19685039370078741" top="0.35433070866141736" bottom="0.74803149606299213" header="0.31496062992125984" footer="0.31496062992125984"/>
  <pageSetup paperSize="9" scale="73" orientation="landscape"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IV729"/>
  <sheetViews>
    <sheetView view="pageBreakPreview" topLeftCell="A188" zoomScaleNormal="100" zoomScaleSheetLayoutView="100" workbookViewId="0">
      <selection activeCell="F206" sqref="F206"/>
    </sheetView>
  </sheetViews>
  <sheetFormatPr defaultColWidth="9.140625" defaultRowHeight="12.75"/>
  <cols>
    <col min="1" max="1" width="5.5703125" style="14" customWidth="1"/>
    <col min="2" max="2" width="39.42578125" style="34" customWidth="1"/>
    <col min="3" max="3" width="15.42578125" style="15" customWidth="1"/>
    <col min="4" max="4" width="18.42578125" style="41" customWidth="1"/>
    <col min="5" max="5" width="19.140625" style="14" customWidth="1"/>
    <col min="6" max="6" width="16.5703125" style="14" customWidth="1"/>
    <col min="7" max="255" width="9.140625" style="14"/>
    <col min="256" max="256" width="13" style="14" bestFit="1" customWidth="1"/>
    <col min="257" max="16384" width="9.140625" style="14"/>
  </cols>
  <sheetData>
    <row r="1" spans="1:4">
      <c r="A1" s="2" t="s">
        <v>546</v>
      </c>
      <c r="D1" s="40"/>
    </row>
    <row r="2" spans="1:4" ht="9" customHeight="1"/>
    <row r="3" spans="1:4" ht="25.5">
      <c r="A3" s="93" t="s">
        <v>11</v>
      </c>
      <c r="B3" s="93" t="s">
        <v>12</v>
      </c>
      <c r="C3" s="93" t="s">
        <v>13</v>
      </c>
      <c r="D3" s="11" t="s">
        <v>14</v>
      </c>
    </row>
    <row r="4" spans="1:4" ht="12.75" customHeight="1">
      <c r="A4" s="307" t="s">
        <v>480</v>
      </c>
      <c r="B4" s="307"/>
      <c r="C4" s="307"/>
      <c r="D4" s="307"/>
    </row>
    <row r="5" spans="1:4">
      <c r="A5" s="306" t="s">
        <v>856</v>
      </c>
      <c r="B5" s="306"/>
      <c r="C5" s="306"/>
      <c r="D5" s="306"/>
    </row>
    <row r="6" spans="1:4" s="30" customFormat="1">
      <c r="A6" s="94">
        <v>1</v>
      </c>
      <c r="B6" s="149" t="s">
        <v>287</v>
      </c>
      <c r="C6" s="94">
        <v>2016</v>
      </c>
      <c r="D6" s="150">
        <v>9871.98</v>
      </c>
    </row>
    <row r="7" spans="1:4" s="30" customFormat="1">
      <c r="A7" s="94">
        <v>2</v>
      </c>
      <c r="B7" s="149" t="s">
        <v>354</v>
      </c>
      <c r="C7" s="94">
        <v>2016</v>
      </c>
      <c r="D7" s="150">
        <v>11070</v>
      </c>
    </row>
    <row r="8" spans="1:4" s="30" customFormat="1" ht="25.5">
      <c r="A8" s="94">
        <v>3</v>
      </c>
      <c r="B8" s="149" t="s">
        <v>353</v>
      </c>
      <c r="C8" s="94">
        <v>2016</v>
      </c>
      <c r="D8" s="150">
        <v>5953.2</v>
      </c>
    </row>
    <row r="9" spans="1:4" s="30" customFormat="1">
      <c r="A9" s="94">
        <v>4</v>
      </c>
      <c r="B9" s="149" t="s">
        <v>288</v>
      </c>
      <c r="C9" s="94">
        <v>2016</v>
      </c>
      <c r="D9" s="150">
        <v>6027</v>
      </c>
    </row>
    <row r="10" spans="1:4" s="30" customFormat="1">
      <c r="A10" s="94">
        <v>5</v>
      </c>
      <c r="B10" s="149" t="s">
        <v>289</v>
      </c>
      <c r="C10" s="94">
        <v>2016</v>
      </c>
      <c r="D10" s="150">
        <v>13600</v>
      </c>
    </row>
    <row r="11" spans="1:4" s="30" customFormat="1">
      <c r="A11" s="94">
        <v>6</v>
      </c>
      <c r="B11" s="151" t="s">
        <v>494</v>
      </c>
      <c r="C11" s="90">
        <v>2019</v>
      </c>
      <c r="D11" s="152">
        <v>3282</v>
      </c>
    </row>
    <row r="12" spans="1:4" s="30" customFormat="1">
      <c r="A12" s="94">
        <v>7</v>
      </c>
      <c r="B12" s="151" t="s">
        <v>495</v>
      </c>
      <c r="C12" s="90">
        <v>2019</v>
      </c>
      <c r="D12" s="152">
        <v>6986.4</v>
      </c>
    </row>
    <row r="13" spans="1:4" s="30" customFormat="1">
      <c r="A13" s="94"/>
      <c r="B13" s="153" t="s">
        <v>0</v>
      </c>
      <c r="C13" s="94"/>
      <c r="D13" s="11">
        <f>SUM(D6:D12)</f>
        <v>56790.58</v>
      </c>
    </row>
    <row r="14" spans="1:4" s="30" customFormat="1">
      <c r="A14" s="306" t="s">
        <v>857</v>
      </c>
      <c r="B14" s="306"/>
      <c r="C14" s="306"/>
      <c r="D14" s="306"/>
    </row>
    <row r="15" spans="1:4" s="30" customFormat="1">
      <c r="A15" s="94">
        <v>1</v>
      </c>
      <c r="B15" s="149" t="s">
        <v>115</v>
      </c>
      <c r="C15" s="94">
        <v>2015</v>
      </c>
      <c r="D15" s="150">
        <v>3627</v>
      </c>
    </row>
    <row r="16" spans="1:4" s="30" customFormat="1">
      <c r="A16" s="94">
        <v>2</v>
      </c>
      <c r="B16" s="149" t="s">
        <v>115</v>
      </c>
      <c r="C16" s="94">
        <v>2015</v>
      </c>
      <c r="D16" s="150">
        <v>3999</v>
      </c>
    </row>
    <row r="17" spans="1:4" s="30" customFormat="1">
      <c r="A17" s="94">
        <v>3</v>
      </c>
      <c r="B17" s="149" t="s">
        <v>286</v>
      </c>
      <c r="C17" s="94">
        <v>2016</v>
      </c>
      <c r="D17" s="150">
        <v>6152.4</v>
      </c>
    </row>
    <row r="18" spans="1:4" s="30" customFormat="1">
      <c r="A18" s="94">
        <v>4</v>
      </c>
      <c r="B18" s="149" t="s">
        <v>739</v>
      </c>
      <c r="C18" s="94">
        <v>2019</v>
      </c>
      <c r="D18" s="150">
        <v>3299.99</v>
      </c>
    </row>
    <row r="19" spans="1:4" s="30" customFormat="1">
      <c r="A19" s="94">
        <v>5</v>
      </c>
      <c r="B19" s="149" t="s">
        <v>739</v>
      </c>
      <c r="C19" s="94">
        <v>2019</v>
      </c>
      <c r="D19" s="150">
        <v>3299.99</v>
      </c>
    </row>
    <row r="20" spans="1:4" s="145" customFormat="1">
      <c r="A20" s="94">
        <v>6</v>
      </c>
      <c r="B20" s="149" t="s">
        <v>740</v>
      </c>
      <c r="C20" s="94">
        <v>2019</v>
      </c>
      <c r="D20" s="150">
        <v>1379.97</v>
      </c>
    </row>
    <row r="21" spans="1:4" s="145" customFormat="1">
      <c r="A21" s="94">
        <v>7</v>
      </c>
      <c r="B21" s="149" t="s">
        <v>741</v>
      </c>
      <c r="C21" s="94">
        <v>2019</v>
      </c>
      <c r="D21" s="150">
        <v>1272</v>
      </c>
    </row>
    <row r="22" spans="1:4" s="145" customFormat="1">
      <c r="A22" s="94">
        <v>8</v>
      </c>
      <c r="B22" s="149" t="s">
        <v>852</v>
      </c>
      <c r="C22" s="94">
        <v>2019</v>
      </c>
      <c r="D22" s="150">
        <v>3591</v>
      </c>
    </row>
    <row r="23" spans="1:4" s="145" customFormat="1">
      <c r="A23" s="94">
        <v>9</v>
      </c>
      <c r="B23" s="107" t="s">
        <v>742</v>
      </c>
      <c r="C23" s="35">
        <v>2019</v>
      </c>
      <c r="D23" s="113">
        <v>12749.85</v>
      </c>
    </row>
    <row r="24" spans="1:4" s="145" customFormat="1">
      <c r="A24" s="94">
        <v>10</v>
      </c>
      <c r="B24" s="151" t="s">
        <v>496</v>
      </c>
      <c r="C24" s="154">
        <v>2019</v>
      </c>
      <c r="D24" s="152">
        <v>3495</v>
      </c>
    </row>
    <row r="25" spans="1:4" s="30" customFormat="1">
      <c r="A25" s="94"/>
      <c r="B25" s="153" t="s">
        <v>0</v>
      </c>
      <c r="C25" s="94"/>
      <c r="D25" s="11">
        <f>SUM(D15:D24)</f>
        <v>42866.2</v>
      </c>
    </row>
    <row r="26" spans="1:4" ht="13.5" customHeight="1">
      <c r="A26" s="307" t="s">
        <v>126</v>
      </c>
      <c r="B26" s="307"/>
      <c r="C26" s="307"/>
      <c r="D26" s="307"/>
    </row>
    <row r="27" spans="1:4" ht="13.5" customHeight="1">
      <c r="A27" s="306" t="s">
        <v>856</v>
      </c>
      <c r="B27" s="306"/>
      <c r="C27" s="306"/>
      <c r="D27" s="306"/>
    </row>
    <row r="28" spans="1:4" s="30" customFormat="1">
      <c r="A28" s="94">
        <v>1</v>
      </c>
      <c r="B28" s="149" t="s">
        <v>120</v>
      </c>
      <c r="C28" s="94">
        <v>2015</v>
      </c>
      <c r="D28" s="150">
        <v>1961</v>
      </c>
    </row>
    <row r="29" spans="1:4" s="30" customFormat="1">
      <c r="A29" s="94">
        <v>2</v>
      </c>
      <c r="B29" s="149" t="s">
        <v>121</v>
      </c>
      <c r="C29" s="94">
        <v>2016</v>
      </c>
      <c r="D29" s="150">
        <v>1580</v>
      </c>
    </row>
    <row r="30" spans="1:4" s="30" customFormat="1">
      <c r="A30" s="94">
        <v>3</v>
      </c>
      <c r="B30" s="149" t="s">
        <v>122</v>
      </c>
      <c r="C30" s="94">
        <v>2016</v>
      </c>
      <c r="D30" s="150">
        <v>1050</v>
      </c>
    </row>
    <row r="31" spans="1:4" s="30" customFormat="1">
      <c r="A31" s="94">
        <v>4</v>
      </c>
      <c r="B31" s="149" t="s">
        <v>123</v>
      </c>
      <c r="C31" s="94">
        <v>2016</v>
      </c>
      <c r="D31" s="150">
        <v>1349</v>
      </c>
    </row>
    <row r="32" spans="1:4" s="30" customFormat="1">
      <c r="A32" s="94">
        <v>5</v>
      </c>
      <c r="B32" s="149" t="s">
        <v>123</v>
      </c>
      <c r="C32" s="94">
        <v>2016</v>
      </c>
      <c r="D32" s="150">
        <v>1349</v>
      </c>
    </row>
    <row r="33" spans="1:4" s="30" customFormat="1">
      <c r="A33" s="94">
        <v>6</v>
      </c>
      <c r="B33" s="149" t="s">
        <v>124</v>
      </c>
      <c r="C33" s="94">
        <v>2016</v>
      </c>
      <c r="D33" s="150">
        <v>555</v>
      </c>
    </row>
    <row r="34" spans="1:4" s="30" customFormat="1">
      <c r="A34" s="94">
        <v>7</v>
      </c>
      <c r="B34" s="149" t="s">
        <v>125</v>
      </c>
      <c r="C34" s="94">
        <v>2016</v>
      </c>
      <c r="D34" s="150">
        <v>555</v>
      </c>
    </row>
    <row r="35" spans="1:4" s="30" customFormat="1">
      <c r="A35" s="94">
        <v>8</v>
      </c>
      <c r="B35" s="149" t="s">
        <v>122</v>
      </c>
      <c r="C35" s="94">
        <v>2016</v>
      </c>
      <c r="D35" s="150">
        <v>987</v>
      </c>
    </row>
    <row r="36" spans="1:4" s="30" customFormat="1">
      <c r="A36" s="94">
        <v>9</v>
      </c>
      <c r="B36" s="149" t="s">
        <v>122</v>
      </c>
      <c r="C36" s="94">
        <v>2016</v>
      </c>
      <c r="D36" s="150">
        <v>987</v>
      </c>
    </row>
    <row r="37" spans="1:4" s="30" customFormat="1">
      <c r="A37" s="94">
        <v>10</v>
      </c>
      <c r="B37" s="149" t="s">
        <v>122</v>
      </c>
      <c r="C37" s="94">
        <v>2016</v>
      </c>
      <c r="D37" s="150">
        <v>987</v>
      </c>
    </row>
    <row r="38" spans="1:4" s="30" customFormat="1">
      <c r="A38" s="94">
        <v>11</v>
      </c>
      <c r="B38" s="149" t="s">
        <v>469</v>
      </c>
      <c r="C38" s="94">
        <v>2017</v>
      </c>
      <c r="D38" s="150">
        <v>2225</v>
      </c>
    </row>
    <row r="39" spans="1:4" s="30" customFormat="1">
      <c r="A39" s="94">
        <v>12</v>
      </c>
      <c r="B39" s="149" t="s">
        <v>470</v>
      </c>
      <c r="C39" s="94">
        <v>2018</v>
      </c>
      <c r="D39" s="150">
        <v>1329</v>
      </c>
    </row>
    <row r="40" spans="1:4" s="30" customFormat="1">
      <c r="A40" s="94">
        <v>13</v>
      </c>
      <c r="B40" s="149" t="s">
        <v>470</v>
      </c>
      <c r="C40" s="94">
        <v>2018</v>
      </c>
      <c r="D40" s="150">
        <v>1329</v>
      </c>
    </row>
    <row r="41" spans="1:4" s="30" customFormat="1">
      <c r="A41" s="94">
        <v>14</v>
      </c>
      <c r="B41" s="149" t="s">
        <v>471</v>
      </c>
      <c r="C41" s="94">
        <v>2018</v>
      </c>
      <c r="D41" s="150">
        <v>639</v>
      </c>
    </row>
    <row r="42" spans="1:4" s="145" customFormat="1">
      <c r="A42" s="94">
        <v>15</v>
      </c>
      <c r="B42" s="130" t="s">
        <v>717</v>
      </c>
      <c r="C42" s="131">
        <v>2019</v>
      </c>
      <c r="D42" s="155">
        <v>3168</v>
      </c>
    </row>
    <row r="43" spans="1:4" s="145" customFormat="1">
      <c r="A43" s="94">
        <v>16</v>
      </c>
      <c r="B43" s="130" t="s">
        <v>718</v>
      </c>
      <c r="C43" s="131">
        <v>2019</v>
      </c>
      <c r="D43" s="155">
        <v>1520</v>
      </c>
    </row>
    <row r="44" spans="1:4" s="145" customFormat="1">
      <c r="A44" s="94">
        <v>17</v>
      </c>
      <c r="B44" s="130" t="s">
        <v>718</v>
      </c>
      <c r="C44" s="131">
        <v>2019</v>
      </c>
      <c r="D44" s="155">
        <v>1520</v>
      </c>
    </row>
    <row r="45" spans="1:4" s="145" customFormat="1">
      <c r="A45" s="94">
        <v>18</v>
      </c>
      <c r="B45" s="130" t="s">
        <v>718</v>
      </c>
      <c r="C45" s="131">
        <v>2019</v>
      </c>
      <c r="D45" s="155">
        <v>1980</v>
      </c>
    </row>
    <row r="46" spans="1:4" s="145" customFormat="1">
      <c r="A46" s="94">
        <v>19</v>
      </c>
      <c r="B46" s="130" t="s">
        <v>719</v>
      </c>
      <c r="C46" s="131">
        <v>2019</v>
      </c>
      <c r="D46" s="155">
        <v>1029</v>
      </c>
    </row>
    <row r="47" spans="1:4" s="145" customFormat="1">
      <c r="A47" s="94">
        <v>20</v>
      </c>
      <c r="B47" s="130" t="s">
        <v>719</v>
      </c>
      <c r="C47" s="131">
        <v>2019</v>
      </c>
      <c r="D47" s="155">
        <v>1029</v>
      </c>
    </row>
    <row r="48" spans="1:4" s="145" customFormat="1">
      <c r="A48" s="94">
        <v>21</v>
      </c>
      <c r="B48" s="130" t="s">
        <v>719</v>
      </c>
      <c r="C48" s="131">
        <v>2019</v>
      </c>
      <c r="D48" s="155">
        <v>1029</v>
      </c>
    </row>
    <row r="49" spans="1:4" s="145" customFormat="1" ht="13.5" customHeight="1">
      <c r="A49" s="35"/>
      <c r="B49" s="156" t="s">
        <v>0</v>
      </c>
      <c r="C49" s="35"/>
      <c r="D49" s="157">
        <f>SUM(D28:D48)</f>
        <v>28157</v>
      </c>
    </row>
    <row r="50" spans="1:4" s="30" customFormat="1" ht="13.5" customHeight="1">
      <c r="A50" s="307" t="s">
        <v>435</v>
      </c>
      <c r="B50" s="307"/>
      <c r="C50" s="307"/>
      <c r="D50" s="307"/>
    </row>
    <row r="51" spans="1:4" s="30" customFormat="1" ht="13.5" customHeight="1">
      <c r="A51" s="306" t="s">
        <v>856</v>
      </c>
      <c r="B51" s="306"/>
      <c r="C51" s="306"/>
      <c r="D51" s="306"/>
    </row>
    <row r="52" spans="1:4" s="30" customFormat="1" ht="13.5" customHeight="1">
      <c r="A52" s="20">
        <v>1</v>
      </c>
      <c r="B52" s="158" t="s">
        <v>135</v>
      </c>
      <c r="C52" s="94">
        <v>2015</v>
      </c>
      <c r="D52" s="159">
        <v>1660.5</v>
      </c>
    </row>
    <row r="53" spans="1:4" s="30" customFormat="1" ht="22.5" customHeight="1">
      <c r="A53" s="20">
        <v>2</v>
      </c>
      <c r="B53" s="149" t="s">
        <v>263</v>
      </c>
      <c r="C53" s="178">
        <v>2017</v>
      </c>
      <c r="D53" s="179">
        <v>1399</v>
      </c>
    </row>
    <row r="54" spans="1:4" s="30" customFormat="1">
      <c r="A54" s="20">
        <v>3</v>
      </c>
      <c r="B54" s="149" t="s">
        <v>136</v>
      </c>
      <c r="C54" s="94">
        <v>2015</v>
      </c>
      <c r="D54" s="150">
        <v>971.7</v>
      </c>
    </row>
    <row r="55" spans="1:4" s="30" customFormat="1">
      <c r="A55" s="20">
        <v>4</v>
      </c>
      <c r="B55" s="149" t="s">
        <v>137</v>
      </c>
      <c r="C55" s="94">
        <v>2015</v>
      </c>
      <c r="D55" s="150">
        <v>349</v>
      </c>
    </row>
    <row r="56" spans="1:4" s="30" customFormat="1" ht="25.5">
      <c r="A56" s="20">
        <v>5</v>
      </c>
      <c r="B56" s="149" t="s">
        <v>420</v>
      </c>
      <c r="C56" s="94">
        <v>2017</v>
      </c>
      <c r="D56" s="150">
        <v>599</v>
      </c>
    </row>
    <row r="57" spans="1:4" s="30" customFormat="1" ht="13.5" customHeight="1">
      <c r="A57" s="160"/>
      <c r="B57" s="308" t="s">
        <v>0</v>
      </c>
      <c r="C57" s="308" t="s">
        <v>2</v>
      </c>
      <c r="D57" s="11">
        <f>SUM(D52:D56)</f>
        <v>4979.2</v>
      </c>
    </row>
    <row r="58" spans="1:4" s="30" customFormat="1" ht="13.5" customHeight="1">
      <c r="A58" s="306" t="s">
        <v>857</v>
      </c>
      <c r="B58" s="306"/>
      <c r="C58" s="306"/>
      <c r="D58" s="306"/>
    </row>
    <row r="59" spans="1:4" s="30" customFormat="1">
      <c r="A59" s="94">
        <v>1</v>
      </c>
      <c r="B59" s="149" t="s">
        <v>436</v>
      </c>
      <c r="C59" s="94">
        <v>2018</v>
      </c>
      <c r="D59" s="150">
        <v>2060.98</v>
      </c>
    </row>
    <row r="60" spans="1:4" s="30" customFormat="1">
      <c r="A60" s="20">
        <v>2</v>
      </c>
      <c r="B60" s="149" t="s">
        <v>437</v>
      </c>
      <c r="C60" s="94">
        <v>2018</v>
      </c>
      <c r="D60" s="150">
        <v>1439.02</v>
      </c>
    </row>
    <row r="61" spans="1:4" s="30" customFormat="1">
      <c r="A61" s="94">
        <v>3</v>
      </c>
      <c r="B61" s="151" t="s">
        <v>511</v>
      </c>
      <c r="C61" s="90">
        <v>2018</v>
      </c>
      <c r="D61" s="152">
        <v>961</v>
      </c>
    </row>
    <row r="62" spans="1:4" s="30" customFormat="1">
      <c r="A62" s="94">
        <v>4</v>
      </c>
      <c r="B62" s="151" t="s">
        <v>512</v>
      </c>
      <c r="C62" s="90">
        <v>2018</v>
      </c>
      <c r="D62" s="152">
        <v>1633.44</v>
      </c>
    </row>
    <row r="63" spans="1:4" s="30" customFormat="1" ht="25.5">
      <c r="A63" s="20">
        <v>5</v>
      </c>
      <c r="B63" s="151" t="s">
        <v>513</v>
      </c>
      <c r="C63" s="90">
        <v>2018</v>
      </c>
      <c r="D63" s="152">
        <v>24531.119999999999</v>
      </c>
    </row>
    <row r="64" spans="1:4" s="30" customFormat="1" ht="25.5">
      <c r="A64" s="94">
        <v>6</v>
      </c>
      <c r="B64" s="151" t="s">
        <v>514</v>
      </c>
      <c r="C64" s="90">
        <v>2018</v>
      </c>
      <c r="D64" s="152">
        <v>6132.78</v>
      </c>
    </row>
    <row r="65" spans="1:4" s="30" customFormat="1" ht="13.5" customHeight="1">
      <c r="A65" s="94"/>
      <c r="B65" s="153" t="s">
        <v>0</v>
      </c>
      <c r="C65" s="94"/>
      <c r="D65" s="11">
        <f>SUM(D59:D64)</f>
        <v>36758.339999999997</v>
      </c>
    </row>
    <row r="66" spans="1:4" s="30" customFormat="1" ht="13.5" customHeight="1">
      <c r="A66" s="307" t="s">
        <v>140</v>
      </c>
      <c r="B66" s="307"/>
      <c r="C66" s="307"/>
      <c r="D66" s="307"/>
    </row>
    <row r="67" spans="1:4" s="30" customFormat="1" ht="13.5" customHeight="1">
      <c r="A67" s="306" t="s">
        <v>856</v>
      </c>
      <c r="B67" s="306"/>
      <c r="C67" s="306"/>
      <c r="D67" s="306"/>
    </row>
    <row r="68" spans="1:4" s="30" customFormat="1">
      <c r="A68" s="94">
        <v>1</v>
      </c>
      <c r="B68" s="149" t="s">
        <v>439</v>
      </c>
      <c r="C68" s="94">
        <v>2016</v>
      </c>
      <c r="D68" s="159">
        <v>499</v>
      </c>
    </row>
    <row r="69" spans="1:4" s="30" customFormat="1">
      <c r="A69" s="94">
        <v>2</v>
      </c>
      <c r="B69" s="149" t="s">
        <v>505</v>
      </c>
      <c r="C69" s="94">
        <v>2018</v>
      </c>
      <c r="D69" s="150">
        <v>1780</v>
      </c>
    </row>
    <row r="70" spans="1:4" s="30" customFormat="1">
      <c r="A70" s="94">
        <v>3</v>
      </c>
      <c r="B70" s="149" t="s">
        <v>506</v>
      </c>
      <c r="C70" s="94">
        <v>2018</v>
      </c>
      <c r="D70" s="150">
        <v>2918</v>
      </c>
    </row>
    <row r="71" spans="1:4" s="30" customFormat="1" ht="25.5">
      <c r="A71" s="35">
        <v>4</v>
      </c>
      <c r="B71" s="107" t="s">
        <v>507</v>
      </c>
      <c r="C71" s="35">
        <v>2018</v>
      </c>
      <c r="D71" s="161">
        <v>2215.09</v>
      </c>
    </row>
    <row r="72" spans="1:4" s="30" customFormat="1">
      <c r="A72" s="35">
        <v>5</v>
      </c>
      <c r="B72" s="107" t="s">
        <v>729</v>
      </c>
      <c r="C72" s="35">
        <v>2019</v>
      </c>
      <c r="D72" s="161">
        <v>2271.8000000000002</v>
      </c>
    </row>
    <row r="73" spans="1:4" s="30" customFormat="1" ht="12.75" customHeight="1">
      <c r="A73" s="55"/>
      <c r="B73" s="55" t="s">
        <v>0</v>
      </c>
      <c r="C73" s="94"/>
      <c r="D73" s="11">
        <f>SUM(D68:D72)</f>
        <v>9683.89</v>
      </c>
    </row>
    <row r="74" spans="1:4" s="30" customFormat="1" ht="12.75" customHeight="1">
      <c r="A74" s="306" t="s">
        <v>857</v>
      </c>
      <c r="B74" s="306"/>
      <c r="C74" s="306"/>
      <c r="D74" s="306"/>
    </row>
    <row r="75" spans="1:4" s="30" customFormat="1" ht="13.5" customHeight="1">
      <c r="A75" s="20">
        <v>1</v>
      </c>
      <c r="B75" s="162" t="s">
        <v>355</v>
      </c>
      <c r="C75" s="163">
        <v>2015</v>
      </c>
      <c r="D75" s="159">
        <v>1199</v>
      </c>
    </row>
    <row r="76" spans="1:4" s="30" customFormat="1" ht="13.5" customHeight="1">
      <c r="A76" s="20">
        <v>2</v>
      </c>
      <c r="B76" s="149" t="s">
        <v>743</v>
      </c>
      <c r="C76" s="94">
        <v>2017</v>
      </c>
      <c r="D76" s="150">
        <v>2760</v>
      </c>
    </row>
    <row r="77" spans="1:4" s="30" customFormat="1">
      <c r="A77" s="20">
        <v>3</v>
      </c>
      <c r="B77" s="149" t="s">
        <v>355</v>
      </c>
      <c r="C77" s="94">
        <v>2015</v>
      </c>
      <c r="D77" s="159">
        <v>1199</v>
      </c>
    </row>
    <row r="78" spans="1:4" s="30" customFormat="1" ht="13.5" customHeight="1">
      <c r="A78" s="160"/>
      <c r="B78" s="308" t="s">
        <v>0</v>
      </c>
      <c r="C78" s="308" t="s">
        <v>2</v>
      </c>
      <c r="D78" s="11">
        <f>SUM(D75:D77)</f>
        <v>5158</v>
      </c>
    </row>
    <row r="79" spans="1:4" s="30" customFormat="1" ht="13.5" customHeight="1">
      <c r="A79" s="306" t="s">
        <v>21</v>
      </c>
      <c r="B79" s="306"/>
      <c r="C79" s="306"/>
      <c r="D79" s="306"/>
    </row>
    <row r="80" spans="1:4" s="30" customFormat="1" ht="25.5" customHeight="1">
      <c r="A80" s="20">
        <v>1</v>
      </c>
      <c r="B80" s="107" t="s">
        <v>508</v>
      </c>
      <c r="C80" s="94">
        <v>2018</v>
      </c>
      <c r="D80" s="159">
        <v>4605.12</v>
      </c>
    </row>
    <row r="81" spans="1:4" s="30" customFormat="1" ht="13.5" customHeight="1">
      <c r="A81" s="94"/>
      <c r="B81" s="153" t="s">
        <v>0</v>
      </c>
      <c r="C81" s="94"/>
      <c r="D81" s="11">
        <f>SUM(D80:D80)</f>
        <v>4605.12</v>
      </c>
    </row>
    <row r="82" spans="1:4" s="30" customFormat="1" ht="12.75" customHeight="1">
      <c r="A82" s="307" t="s">
        <v>145</v>
      </c>
      <c r="B82" s="307"/>
      <c r="C82" s="307"/>
      <c r="D82" s="307"/>
    </row>
    <row r="83" spans="1:4" s="30" customFormat="1" ht="12.75" customHeight="1">
      <c r="A83" s="306" t="s">
        <v>856</v>
      </c>
      <c r="B83" s="306"/>
      <c r="C83" s="306"/>
      <c r="D83" s="306"/>
    </row>
    <row r="84" spans="1:4" s="30" customFormat="1">
      <c r="A84" s="94">
        <v>1</v>
      </c>
      <c r="B84" s="158" t="s">
        <v>146</v>
      </c>
      <c r="C84" s="94">
        <v>2015</v>
      </c>
      <c r="D84" s="159">
        <v>971.7</v>
      </c>
    </row>
    <row r="85" spans="1:4" s="30" customFormat="1" ht="13.5" customHeight="1">
      <c r="A85" s="94">
        <v>2</v>
      </c>
      <c r="B85" s="149" t="s">
        <v>147</v>
      </c>
      <c r="C85" s="94">
        <v>2015</v>
      </c>
      <c r="D85" s="150">
        <v>289</v>
      </c>
    </row>
    <row r="86" spans="1:4" s="30" customFormat="1">
      <c r="A86" s="94">
        <v>3</v>
      </c>
      <c r="B86" s="149" t="s">
        <v>147</v>
      </c>
      <c r="C86" s="94">
        <v>2015</v>
      </c>
      <c r="D86" s="159">
        <v>289</v>
      </c>
    </row>
    <row r="87" spans="1:4" s="30" customFormat="1">
      <c r="A87" s="94">
        <v>4</v>
      </c>
      <c r="B87" s="149" t="s">
        <v>440</v>
      </c>
      <c r="C87" s="94">
        <v>2017</v>
      </c>
      <c r="D87" s="159">
        <v>630.14</v>
      </c>
    </row>
    <row r="88" spans="1:4" s="30" customFormat="1">
      <c r="A88" s="94">
        <v>5</v>
      </c>
      <c r="B88" s="107" t="s">
        <v>509</v>
      </c>
      <c r="C88" s="35">
        <v>2018</v>
      </c>
      <c r="D88" s="113">
        <v>608</v>
      </c>
    </row>
    <row r="89" spans="1:4" s="30" customFormat="1">
      <c r="A89" s="94">
        <v>6</v>
      </c>
      <c r="B89" s="149" t="s">
        <v>510</v>
      </c>
      <c r="C89" s="94">
        <v>2019</v>
      </c>
      <c r="D89" s="150">
        <v>749.99</v>
      </c>
    </row>
    <row r="90" spans="1:4" s="30" customFormat="1">
      <c r="A90" s="94">
        <v>7</v>
      </c>
      <c r="B90" s="149" t="s">
        <v>734</v>
      </c>
      <c r="C90" s="94">
        <v>2019</v>
      </c>
      <c r="D90" s="150">
        <v>689</v>
      </c>
    </row>
    <row r="91" spans="1:4" s="30" customFormat="1" ht="12" customHeight="1">
      <c r="A91" s="55"/>
      <c r="B91" s="55" t="s">
        <v>0</v>
      </c>
      <c r="C91" s="94"/>
      <c r="D91" s="11">
        <f>SUM(D84:D90)</f>
        <v>4226.83</v>
      </c>
    </row>
    <row r="92" spans="1:4" s="30" customFormat="1" ht="12.75" customHeight="1">
      <c r="A92" s="306" t="s">
        <v>857</v>
      </c>
      <c r="B92" s="306"/>
      <c r="C92" s="306"/>
      <c r="D92" s="306"/>
    </row>
    <row r="93" spans="1:4" s="30" customFormat="1">
      <c r="A93" s="20">
        <v>1</v>
      </c>
      <c r="B93" s="149" t="s">
        <v>441</v>
      </c>
      <c r="C93" s="94">
        <v>2018</v>
      </c>
      <c r="D93" s="159">
        <v>759</v>
      </c>
    </row>
    <row r="94" spans="1:4" s="30" customFormat="1">
      <c r="A94" s="20">
        <v>2</v>
      </c>
      <c r="B94" s="149" t="s">
        <v>442</v>
      </c>
      <c r="C94" s="94">
        <v>2018</v>
      </c>
      <c r="D94" s="159">
        <v>1529</v>
      </c>
    </row>
    <row r="95" spans="1:4" s="145" customFormat="1">
      <c r="A95" s="20">
        <v>3</v>
      </c>
      <c r="B95" s="107" t="s">
        <v>735</v>
      </c>
      <c r="C95" s="35">
        <v>2018</v>
      </c>
      <c r="D95" s="161">
        <v>3066.39</v>
      </c>
    </row>
    <row r="96" spans="1:4" s="145" customFormat="1">
      <c r="A96" s="20">
        <v>4</v>
      </c>
      <c r="B96" s="107" t="s">
        <v>735</v>
      </c>
      <c r="C96" s="35">
        <v>2018</v>
      </c>
      <c r="D96" s="161">
        <v>3066.39</v>
      </c>
    </row>
    <row r="97" spans="1:256" s="145" customFormat="1">
      <c r="A97" s="20">
        <v>5</v>
      </c>
      <c r="B97" s="107" t="s">
        <v>735</v>
      </c>
      <c r="C97" s="35">
        <v>2018</v>
      </c>
      <c r="D97" s="161">
        <v>3066.39</v>
      </c>
    </row>
    <row r="98" spans="1:256" s="145" customFormat="1">
      <c r="A98" s="20">
        <v>6</v>
      </c>
      <c r="B98" s="107" t="s">
        <v>736</v>
      </c>
      <c r="C98" s="35">
        <v>2019</v>
      </c>
      <c r="D98" s="161">
        <v>479.9</v>
      </c>
    </row>
    <row r="99" spans="1:256" s="145" customFormat="1">
      <c r="A99" s="20">
        <v>7</v>
      </c>
      <c r="B99" s="107" t="s">
        <v>737</v>
      </c>
      <c r="C99" s="35">
        <v>2019</v>
      </c>
      <c r="D99" s="161">
        <v>320.75</v>
      </c>
    </row>
    <row r="100" spans="1:256" s="30" customFormat="1" ht="13.5" customHeight="1">
      <c r="A100" s="160"/>
      <c r="B100" s="308" t="s">
        <v>0</v>
      </c>
      <c r="C100" s="308" t="s">
        <v>2</v>
      </c>
      <c r="D100" s="11">
        <f>SUM(D93:D99)</f>
        <v>12287.819999999998</v>
      </c>
    </row>
    <row r="101" spans="1:256" s="30" customFormat="1" ht="12.75" customHeight="1">
      <c r="A101" s="306" t="s">
        <v>21</v>
      </c>
      <c r="B101" s="306"/>
      <c r="C101" s="306"/>
      <c r="D101" s="306"/>
      <c r="F101" s="164"/>
    </row>
    <row r="102" spans="1:256" s="30" customFormat="1">
      <c r="A102" s="20">
        <v>1</v>
      </c>
      <c r="B102" s="149" t="s">
        <v>443</v>
      </c>
      <c r="C102" s="94">
        <v>2018</v>
      </c>
      <c r="D102" s="159">
        <v>15498</v>
      </c>
    </row>
    <row r="103" spans="1:256" s="30" customFormat="1">
      <c r="A103" s="94"/>
      <c r="B103" s="153" t="s">
        <v>0</v>
      </c>
      <c r="C103" s="94"/>
      <c r="D103" s="11">
        <f>SUM(D102:D102)</f>
        <v>15498</v>
      </c>
    </row>
    <row r="104" spans="1:256">
      <c r="A104" s="307" t="s">
        <v>154</v>
      </c>
      <c r="B104" s="307"/>
      <c r="C104" s="307"/>
      <c r="D104" s="307"/>
    </row>
    <row r="105" spans="1:256" ht="12.75" customHeight="1">
      <c r="A105" s="306" t="s">
        <v>856</v>
      </c>
      <c r="B105" s="306"/>
      <c r="C105" s="306"/>
      <c r="D105" s="306"/>
    </row>
    <row r="106" spans="1:256" s="145" customFormat="1">
      <c r="A106" s="35">
        <v>1</v>
      </c>
      <c r="B106" s="107" t="s">
        <v>523</v>
      </c>
      <c r="C106" s="35">
        <v>2018</v>
      </c>
      <c r="D106" s="113">
        <v>7403.37</v>
      </c>
    </row>
    <row r="107" spans="1:256">
      <c r="A107" s="94">
        <v>2</v>
      </c>
      <c r="B107" s="149" t="s">
        <v>473</v>
      </c>
      <c r="C107" s="94">
        <v>2015</v>
      </c>
      <c r="D107" s="150">
        <v>971.7</v>
      </c>
    </row>
    <row r="108" spans="1:256">
      <c r="A108" s="165"/>
      <c r="B108" s="55" t="s">
        <v>0</v>
      </c>
      <c r="C108" s="94"/>
      <c r="D108" s="11">
        <f>SUM(D106:D107)</f>
        <v>8375.07</v>
      </c>
    </row>
    <row r="109" spans="1:256" s="2" customFormat="1">
      <c r="A109" s="306" t="s">
        <v>857</v>
      </c>
      <c r="B109" s="306"/>
      <c r="C109" s="306"/>
      <c r="D109" s="306"/>
      <c r="IV109" s="166"/>
    </row>
    <row r="110" spans="1:256" s="30" customFormat="1">
      <c r="A110" s="94">
        <v>1</v>
      </c>
      <c r="B110" s="149" t="s">
        <v>155</v>
      </c>
      <c r="C110" s="94">
        <v>2015</v>
      </c>
      <c r="D110" s="150">
        <v>713</v>
      </c>
    </row>
    <row r="111" spans="1:256" s="30" customFormat="1">
      <c r="A111" s="94">
        <v>2</v>
      </c>
      <c r="B111" s="149" t="s">
        <v>447</v>
      </c>
      <c r="C111" s="94">
        <v>2016</v>
      </c>
      <c r="D111" s="150">
        <v>3109.44</v>
      </c>
    </row>
    <row r="112" spans="1:256" s="30" customFormat="1">
      <c r="A112" s="94">
        <v>3</v>
      </c>
      <c r="B112" s="149" t="s">
        <v>448</v>
      </c>
      <c r="C112" s="94">
        <v>2016</v>
      </c>
      <c r="D112" s="150">
        <v>1220</v>
      </c>
    </row>
    <row r="113" spans="1:4" s="30" customFormat="1">
      <c r="A113" s="94">
        <v>5</v>
      </c>
      <c r="B113" s="167" t="s">
        <v>515</v>
      </c>
      <c r="C113" s="94">
        <v>2018</v>
      </c>
      <c r="D113" s="113">
        <v>24531.119999999999</v>
      </c>
    </row>
    <row r="114" spans="1:4" s="30" customFormat="1">
      <c r="A114" s="94">
        <v>6</v>
      </c>
      <c r="B114" s="158" t="s">
        <v>516</v>
      </c>
      <c r="C114" s="94">
        <v>2018</v>
      </c>
      <c r="D114" s="113">
        <v>3066.39</v>
      </c>
    </row>
    <row r="115" spans="1:4" s="30" customFormat="1">
      <c r="A115" s="94">
        <v>7</v>
      </c>
      <c r="B115" s="158" t="s">
        <v>517</v>
      </c>
      <c r="C115" s="94">
        <v>2018</v>
      </c>
      <c r="D115" s="113">
        <v>3955.68</v>
      </c>
    </row>
    <row r="116" spans="1:4" s="30" customFormat="1">
      <c r="A116" s="94">
        <v>8</v>
      </c>
      <c r="B116" s="149" t="s">
        <v>518</v>
      </c>
      <c r="C116" s="94">
        <v>2018</v>
      </c>
      <c r="D116" s="113">
        <v>6132.78</v>
      </c>
    </row>
    <row r="117" spans="1:4" s="30" customFormat="1">
      <c r="A117" s="94">
        <v>9</v>
      </c>
      <c r="B117" s="107" t="s">
        <v>519</v>
      </c>
      <c r="C117" s="35">
        <v>2018</v>
      </c>
      <c r="D117" s="113">
        <v>3000</v>
      </c>
    </row>
    <row r="118" spans="1:4" s="30" customFormat="1">
      <c r="A118" s="94">
        <v>10</v>
      </c>
      <c r="B118" s="149" t="s">
        <v>520</v>
      </c>
      <c r="C118" s="94">
        <v>2018</v>
      </c>
      <c r="D118" s="150">
        <v>1225.08</v>
      </c>
    </row>
    <row r="119" spans="1:4" s="30" customFormat="1">
      <c r="A119" s="94">
        <v>11</v>
      </c>
      <c r="B119" s="149" t="s">
        <v>521</v>
      </c>
      <c r="C119" s="94">
        <v>2018</v>
      </c>
      <c r="D119" s="150">
        <v>744.7</v>
      </c>
    </row>
    <row r="120" spans="1:4" s="30" customFormat="1">
      <c r="A120" s="94">
        <v>12</v>
      </c>
      <c r="B120" s="149" t="s">
        <v>522</v>
      </c>
      <c r="C120" s="94">
        <v>2018</v>
      </c>
      <c r="D120" s="150">
        <v>460.5</v>
      </c>
    </row>
    <row r="121" spans="1:4" ht="18" customHeight="1">
      <c r="A121" s="94"/>
      <c r="B121" s="308" t="s">
        <v>10</v>
      </c>
      <c r="C121" s="308"/>
      <c r="D121" s="11">
        <f>SUM(D110:D120)</f>
        <v>48158.689999999995</v>
      </c>
    </row>
    <row r="122" spans="1:4" s="30" customFormat="1">
      <c r="A122" s="307" t="s">
        <v>159</v>
      </c>
      <c r="B122" s="307"/>
      <c r="C122" s="307"/>
      <c r="D122" s="307"/>
    </row>
    <row r="123" spans="1:4" s="30" customFormat="1">
      <c r="A123" s="306" t="s">
        <v>856</v>
      </c>
      <c r="B123" s="306"/>
      <c r="C123" s="306"/>
      <c r="D123" s="306"/>
    </row>
    <row r="124" spans="1:4" s="30" customFormat="1" ht="18.75" customHeight="1">
      <c r="A124" s="94">
        <v>1</v>
      </c>
      <c r="B124" s="158" t="s">
        <v>826</v>
      </c>
      <c r="C124" s="94">
        <v>2015</v>
      </c>
      <c r="D124" s="159">
        <v>971.7</v>
      </c>
    </row>
    <row r="125" spans="1:4" s="30" customFormat="1">
      <c r="A125" s="94">
        <v>2</v>
      </c>
      <c r="B125" s="158" t="s">
        <v>264</v>
      </c>
      <c r="C125" s="94">
        <v>2016</v>
      </c>
      <c r="D125" s="159">
        <v>1799.98</v>
      </c>
    </row>
    <row r="126" spans="1:4" ht="25.5">
      <c r="A126" s="94">
        <v>3</v>
      </c>
      <c r="B126" s="158" t="s">
        <v>450</v>
      </c>
      <c r="C126" s="94">
        <v>2018</v>
      </c>
      <c r="D126" s="150">
        <v>579</v>
      </c>
    </row>
    <row r="127" spans="1:4" s="30" customFormat="1" ht="21" customHeight="1">
      <c r="A127" s="94">
        <v>4</v>
      </c>
      <c r="B127" s="158" t="s">
        <v>451</v>
      </c>
      <c r="C127" s="94">
        <v>2018</v>
      </c>
      <c r="D127" s="159">
        <v>5000</v>
      </c>
    </row>
    <row r="128" spans="1:4" s="145" customFormat="1" ht="19.5" customHeight="1">
      <c r="A128" s="35">
        <v>5</v>
      </c>
      <c r="B128" s="102" t="s">
        <v>534</v>
      </c>
      <c r="C128" s="35">
        <v>2018</v>
      </c>
      <c r="D128" s="161">
        <v>1580.55</v>
      </c>
    </row>
    <row r="129" spans="1:6" s="145" customFormat="1" ht="25.5">
      <c r="A129" s="94">
        <v>6</v>
      </c>
      <c r="B129" s="107" t="s">
        <v>827</v>
      </c>
      <c r="C129" s="35">
        <v>2019</v>
      </c>
      <c r="D129" s="159">
        <v>8380</v>
      </c>
    </row>
    <row r="130" spans="1:6" s="145" customFormat="1" ht="16.5" customHeight="1">
      <c r="A130" s="94">
        <v>7</v>
      </c>
      <c r="B130" s="107" t="s">
        <v>828</v>
      </c>
      <c r="C130" s="35">
        <v>2019</v>
      </c>
      <c r="D130" s="159">
        <v>9999.9</v>
      </c>
    </row>
    <row r="131" spans="1:6" s="145" customFormat="1" ht="16.5" customHeight="1">
      <c r="A131" s="94">
        <v>8</v>
      </c>
      <c r="B131" s="107" t="s">
        <v>828</v>
      </c>
      <c r="C131" s="35">
        <v>2019</v>
      </c>
      <c r="D131" s="159">
        <v>9999.9</v>
      </c>
    </row>
    <row r="132" spans="1:6" s="145" customFormat="1" ht="16.5" customHeight="1">
      <c r="A132" s="94">
        <v>9</v>
      </c>
      <c r="B132" s="107" t="s">
        <v>829</v>
      </c>
      <c r="C132" s="35">
        <v>2019</v>
      </c>
      <c r="D132" s="159">
        <v>1300</v>
      </c>
    </row>
    <row r="133" spans="1:6" s="145" customFormat="1" ht="16.5" customHeight="1">
      <c r="A133" s="94">
        <v>10</v>
      </c>
      <c r="B133" s="107" t="s">
        <v>829</v>
      </c>
      <c r="C133" s="35">
        <v>2019</v>
      </c>
      <c r="D133" s="159">
        <v>1300</v>
      </c>
    </row>
    <row r="134" spans="1:6" s="30" customFormat="1" ht="16.5" customHeight="1">
      <c r="A134" s="168"/>
      <c r="B134" s="153" t="s">
        <v>0</v>
      </c>
      <c r="C134" s="168"/>
      <c r="D134" s="169">
        <f>SUM(D124:D133)</f>
        <v>40911.03</v>
      </c>
    </row>
    <row r="135" spans="1:6" s="30" customFormat="1" ht="16.5" customHeight="1">
      <c r="A135" s="306" t="s">
        <v>857</v>
      </c>
      <c r="B135" s="306"/>
      <c r="C135" s="306"/>
      <c r="D135" s="306"/>
      <c r="F135" s="164"/>
    </row>
    <row r="136" spans="1:6" ht="18.75" customHeight="1">
      <c r="A136" s="94">
        <v>1</v>
      </c>
      <c r="B136" s="158" t="s">
        <v>160</v>
      </c>
      <c r="C136" s="94">
        <v>2015</v>
      </c>
      <c r="D136" s="150">
        <v>1699</v>
      </c>
    </row>
    <row r="137" spans="1:6" ht="18.75" customHeight="1">
      <c r="A137" s="94">
        <v>2</v>
      </c>
      <c r="B137" s="158" t="s">
        <v>265</v>
      </c>
      <c r="C137" s="94">
        <v>2016</v>
      </c>
      <c r="D137" s="150">
        <v>375</v>
      </c>
    </row>
    <row r="138" spans="1:6" ht="18.75" customHeight="1">
      <c r="A138" s="94">
        <v>3</v>
      </c>
      <c r="B138" s="158" t="s">
        <v>266</v>
      </c>
      <c r="C138" s="94">
        <v>2017</v>
      </c>
      <c r="D138" s="150">
        <v>179.5</v>
      </c>
    </row>
    <row r="139" spans="1:6" ht="18.75" customHeight="1">
      <c r="A139" s="94">
        <v>4</v>
      </c>
      <c r="B139" s="158" t="s">
        <v>267</v>
      </c>
      <c r="C139" s="94">
        <v>2017</v>
      </c>
      <c r="D139" s="150">
        <v>130</v>
      </c>
    </row>
    <row r="140" spans="1:6" ht="18.75" customHeight="1">
      <c r="A140" s="94">
        <v>5</v>
      </c>
      <c r="B140" s="158" t="s">
        <v>449</v>
      </c>
      <c r="C140" s="94">
        <v>2018</v>
      </c>
      <c r="D140" s="150">
        <v>699</v>
      </c>
    </row>
    <row r="141" spans="1:6" s="145" customFormat="1" ht="25.5">
      <c r="A141" s="35">
        <v>6</v>
      </c>
      <c r="B141" s="102" t="s">
        <v>535</v>
      </c>
      <c r="C141" s="35">
        <v>2018</v>
      </c>
      <c r="D141" s="113">
        <v>6132.78</v>
      </c>
    </row>
    <row r="142" spans="1:6" ht="19.5" customHeight="1">
      <c r="A142" s="94">
        <v>7</v>
      </c>
      <c r="B142" s="170" t="s">
        <v>830</v>
      </c>
      <c r="C142" s="131">
        <v>2019</v>
      </c>
      <c r="D142" s="171">
        <v>11999.7</v>
      </c>
    </row>
    <row r="143" spans="1:6" ht="19.5" customHeight="1">
      <c r="A143" s="94">
        <v>8</v>
      </c>
      <c r="B143" s="170" t="s">
        <v>831</v>
      </c>
      <c r="C143" s="131">
        <v>2019</v>
      </c>
      <c r="D143" s="171">
        <v>3399.93</v>
      </c>
    </row>
    <row r="144" spans="1:6" ht="19.5" customHeight="1">
      <c r="A144" s="94">
        <v>9</v>
      </c>
      <c r="B144" s="170" t="s">
        <v>832</v>
      </c>
      <c r="C144" s="131">
        <v>2019</v>
      </c>
      <c r="D144" s="171">
        <v>3824.76</v>
      </c>
    </row>
    <row r="145" spans="1:6" s="2" customFormat="1" ht="18" customHeight="1">
      <c r="A145" s="94"/>
      <c r="B145" s="153" t="s">
        <v>0</v>
      </c>
      <c r="C145" s="94"/>
      <c r="D145" s="11">
        <f>SUM(D136:D144)</f>
        <v>28439.67</v>
      </c>
    </row>
    <row r="146" spans="1:6" s="30" customFormat="1" ht="16.5" customHeight="1">
      <c r="A146" s="307" t="s">
        <v>454</v>
      </c>
      <c r="B146" s="307"/>
      <c r="C146" s="307"/>
      <c r="D146" s="307"/>
      <c r="E146" s="172"/>
      <c r="F146" s="164"/>
    </row>
    <row r="147" spans="1:6" s="30" customFormat="1">
      <c r="A147" s="306" t="s">
        <v>856</v>
      </c>
      <c r="B147" s="306"/>
      <c r="C147" s="306"/>
      <c r="D147" s="306"/>
      <c r="F147" s="164"/>
    </row>
    <row r="148" spans="1:6" s="30" customFormat="1" ht="16.5" customHeight="1">
      <c r="A148" s="94">
        <v>1</v>
      </c>
      <c r="B148" s="158" t="s">
        <v>809</v>
      </c>
      <c r="C148" s="94">
        <v>2015</v>
      </c>
      <c r="D148" s="150">
        <v>971.7</v>
      </c>
    </row>
    <row r="149" spans="1:6" s="30" customFormat="1" ht="16.5" customHeight="1">
      <c r="A149" s="94">
        <v>2</v>
      </c>
      <c r="B149" s="158" t="s">
        <v>523</v>
      </c>
      <c r="C149" s="94">
        <v>2018</v>
      </c>
      <c r="D149" s="150">
        <v>7403.37</v>
      </c>
    </row>
    <row r="150" spans="1:6" s="30" customFormat="1" ht="16.5" customHeight="1">
      <c r="A150" s="94">
        <v>3</v>
      </c>
      <c r="B150" s="158" t="s">
        <v>542</v>
      </c>
      <c r="C150" s="94">
        <v>2019</v>
      </c>
      <c r="D150" s="150">
        <v>974</v>
      </c>
    </row>
    <row r="151" spans="1:6" s="30" customFormat="1" ht="25.5">
      <c r="A151" s="94">
        <v>4</v>
      </c>
      <c r="B151" s="158" t="s">
        <v>810</v>
      </c>
      <c r="C151" s="94">
        <v>2019</v>
      </c>
      <c r="D151" s="150">
        <v>8380</v>
      </c>
    </row>
    <row r="152" spans="1:6" s="30" customFormat="1" ht="25.5">
      <c r="A152" s="94">
        <v>5</v>
      </c>
      <c r="B152" s="158" t="s">
        <v>811</v>
      </c>
      <c r="C152" s="94">
        <v>2019</v>
      </c>
      <c r="D152" s="150">
        <v>5970</v>
      </c>
    </row>
    <row r="153" spans="1:6">
      <c r="A153" s="94"/>
      <c r="B153" s="173" t="s">
        <v>0</v>
      </c>
      <c r="C153" s="94"/>
      <c r="D153" s="11">
        <f>SUM(D148:D152)</f>
        <v>23699.07</v>
      </c>
    </row>
    <row r="154" spans="1:6" s="30" customFormat="1" ht="21" customHeight="1">
      <c r="A154" s="306" t="s">
        <v>857</v>
      </c>
      <c r="B154" s="306"/>
      <c r="C154" s="306"/>
      <c r="D154" s="306"/>
    </row>
    <row r="155" spans="1:6" s="30" customFormat="1" ht="21" customHeight="1">
      <c r="A155" s="94">
        <v>1</v>
      </c>
      <c r="B155" s="149" t="s">
        <v>455</v>
      </c>
      <c r="C155" s="94">
        <v>2017</v>
      </c>
      <c r="D155" s="150">
        <v>1999</v>
      </c>
    </row>
    <row r="156" spans="1:6" s="30" customFormat="1" ht="21" customHeight="1">
      <c r="A156" s="94">
        <v>2</v>
      </c>
      <c r="B156" s="149" t="s">
        <v>456</v>
      </c>
      <c r="C156" s="94">
        <v>2017</v>
      </c>
      <c r="D156" s="150">
        <v>2748.99</v>
      </c>
    </row>
    <row r="157" spans="1:6" s="30" customFormat="1" ht="21" customHeight="1">
      <c r="A157" s="94">
        <v>3</v>
      </c>
      <c r="B157" s="149" t="s">
        <v>528</v>
      </c>
      <c r="C157" s="94">
        <v>2018</v>
      </c>
      <c r="D157" s="150">
        <v>514.14</v>
      </c>
    </row>
    <row r="158" spans="1:6" s="30" customFormat="1" ht="21" customHeight="1">
      <c r="A158" s="94">
        <v>4</v>
      </c>
      <c r="B158" s="149" t="s">
        <v>529</v>
      </c>
      <c r="C158" s="94">
        <v>2018</v>
      </c>
      <c r="D158" s="150">
        <v>2603.91</v>
      </c>
    </row>
    <row r="159" spans="1:6" s="30" customFormat="1" ht="21" customHeight="1">
      <c r="A159" s="94">
        <v>5</v>
      </c>
      <c r="B159" s="149" t="s">
        <v>530</v>
      </c>
      <c r="C159" s="94">
        <v>2018</v>
      </c>
      <c r="D159" s="150">
        <v>3461.22</v>
      </c>
    </row>
    <row r="160" spans="1:6" s="30" customFormat="1" ht="21" customHeight="1">
      <c r="A160" s="94">
        <v>6</v>
      </c>
      <c r="B160" s="149" t="s">
        <v>531</v>
      </c>
      <c r="C160" s="94">
        <v>2018</v>
      </c>
      <c r="D160" s="150">
        <v>1633.44</v>
      </c>
    </row>
    <row r="161" spans="1:6" s="30" customFormat="1" ht="25.5">
      <c r="A161" s="94">
        <v>7</v>
      </c>
      <c r="B161" s="149" t="s">
        <v>532</v>
      </c>
      <c r="C161" s="94">
        <v>2018</v>
      </c>
      <c r="D161" s="150">
        <v>30663.9</v>
      </c>
    </row>
    <row r="162" spans="1:6" s="30" customFormat="1" ht="19.5" customHeight="1">
      <c r="A162" s="94">
        <v>8</v>
      </c>
      <c r="B162" s="149" t="s">
        <v>533</v>
      </c>
      <c r="C162" s="94">
        <v>2018</v>
      </c>
      <c r="D162" s="150">
        <v>23232.240000000002</v>
      </c>
    </row>
    <row r="163" spans="1:6" s="30" customFormat="1" ht="13.5" customHeight="1">
      <c r="A163" s="160"/>
      <c r="B163" s="308" t="s">
        <v>0</v>
      </c>
      <c r="C163" s="308" t="s">
        <v>2</v>
      </c>
      <c r="D163" s="11">
        <f>SUM(D155:D162)</f>
        <v>66856.840000000011</v>
      </c>
    </row>
    <row r="164" spans="1:6" s="30" customFormat="1" ht="12.75" customHeight="1">
      <c r="A164" s="306" t="s">
        <v>21</v>
      </c>
      <c r="B164" s="306"/>
      <c r="C164" s="306"/>
      <c r="D164" s="306"/>
      <c r="F164" s="164"/>
    </row>
    <row r="165" spans="1:6" s="30" customFormat="1" ht="18" customHeight="1">
      <c r="A165" s="94">
        <v>1</v>
      </c>
      <c r="B165" s="149" t="s">
        <v>457</v>
      </c>
      <c r="C165" s="94">
        <v>2018</v>
      </c>
      <c r="D165" s="150">
        <v>15498</v>
      </c>
    </row>
    <row r="166" spans="1:6" s="30" customFormat="1" ht="17.25" customHeight="1">
      <c r="A166" s="94"/>
      <c r="B166" s="153" t="s">
        <v>0</v>
      </c>
      <c r="C166" s="94"/>
      <c r="D166" s="11">
        <f>SUM(D165:D165)</f>
        <v>15498</v>
      </c>
    </row>
    <row r="167" spans="1:6" s="30" customFormat="1" ht="16.5" customHeight="1">
      <c r="A167" s="307" t="s">
        <v>460</v>
      </c>
      <c r="B167" s="307"/>
      <c r="C167" s="307"/>
      <c r="D167" s="307"/>
    </row>
    <row r="168" spans="1:6" s="30" customFormat="1" ht="16.5" customHeight="1">
      <c r="A168" s="306" t="s">
        <v>856</v>
      </c>
      <c r="B168" s="306"/>
      <c r="C168" s="306"/>
      <c r="D168" s="306"/>
    </row>
    <row r="169" spans="1:6" s="30" customFormat="1" ht="19.5" customHeight="1">
      <c r="A169" s="94">
        <v>1</v>
      </c>
      <c r="B169" s="149" t="s">
        <v>167</v>
      </c>
      <c r="C169" s="94">
        <v>2015</v>
      </c>
      <c r="D169" s="150">
        <v>971.7</v>
      </c>
    </row>
    <row r="170" spans="1:6" s="30" customFormat="1" ht="19.5" customHeight="1">
      <c r="A170" s="94">
        <v>2</v>
      </c>
      <c r="B170" s="149" t="s">
        <v>168</v>
      </c>
      <c r="C170" s="94">
        <v>2016</v>
      </c>
      <c r="D170" s="150">
        <v>2100</v>
      </c>
    </row>
    <row r="171" spans="1:6" s="30" customFormat="1" ht="19.5" customHeight="1">
      <c r="A171" s="94">
        <v>3</v>
      </c>
      <c r="B171" s="149" t="s">
        <v>772</v>
      </c>
      <c r="C171" s="94">
        <v>2015</v>
      </c>
      <c r="D171" s="150">
        <v>1057</v>
      </c>
    </row>
    <row r="172" spans="1:6" s="30" customFormat="1" ht="19.5" customHeight="1">
      <c r="A172" s="94">
        <v>4</v>
      </c>
      <c r="B172" s="149" t="s">
        <v>773</v>
      </c>
      <c r="C172" s="94">
        <v>2016</v>
      </c>
      <c r="D172" s="150">
        <v>874.18</v>
      </c>
    </row>
    <row r="173" spans="1:6" s="30" customFormat="1" ht="19.5" customHeight="1">
      <c r="A173" s="94">
        <v>5</v>
      </c>
      <c r="B173" s="149" t="s">
        <v>462</v>
      </c>
      <c r="C173" s="88">
        <v>2017</v>
      </c>
      <c r="D173" s="150">
        <v>2000</v>
      </c>
    </row>
    <row r="174" spans="1:6" s="30" customFormat="1" ht="19.5" customHeight="1">
      <c r="A174" s="94">
        <v>6</v>
      </c>
      <c r="B174" s="149" t="s">
        <v>538</v>
      </c>
      <c r="C174" s="94">
        <v>2018</v>
      </c>
      <c r="D174" s="150">
        <v>1377.6</v>
      </c>
    </row>
    <row r="175" spans="1:6" s="30" customFormat="1" ht="19.5" customHeight="1">
      <c r="A175" s="94">
        <v>7</v>
      </c>
      <c r="B175" s="149" t="s">
        <v>539</v>
      </c>
      <c r="C175" s="94">
        <v>2019</v>
      </c>
      <c r="D175" s="150">
        <v>4161</v>
      </c>
    </row>
    <row r="176" spans="1:6" s="30" customFormat="1" ht="25.5">
      <c r="A176" s="94">
        <v>8</v>
      </c>
      <c r="B176" s="149" t="s">
        <v>774</v>
      </c>
      <c r="C176" s="94">
        <v>2020</v>
      </c>
      <c r="D176" s="150">
        <v>2150</v>
      </c>
    </row>
    <row r="177" spans="1:6" s="30" customFormat="1" ht="25.5">
      <c r="A177" s="94">
        <v>9</v>
      </c>
      <c r="B177" s="149" t="s">
        <v>775</v>
      </c>
      <c r="C177" s="94">
        <v>2019</v>
      </c>
      <c r="D177" s="150">
        <v>8380</v>
      </c>
    </row>
    <row r="178" spans="1:6" s="30" customFormat="1" ht="15.75" customHeight="1">
      <c r="A178" s="94"/>
      <c r="B178" s="153" t="s">
        <v>0</v>
      </c>
      <c r="C178" s="94"/>
      <c r="D178" s="11">
        <f>SUM(D169:D177)</f>
        <v>23071.48</v>
      </c>
    </row>
    <row r="179" spans="1:6" s="30" customFormat="1" ht="12" customHeight="1">
      <c r="A179" s="306" t="s">
        <v>857</v>
      </c>
      <c r="B179" s="306"/>
      <c r="C179" s="306"/>
      <c r="D179" s="306"/>
    </row>
    <row r="180" spans="1:6" ht="18" customHeight="1">
      <c r="A180" s="94">
        <v>1</v>
      </c>
      <c r="B180" s="149" t="s">
        <v>268</v>
      </c>
      <c r="C180" s="94">
        <v>2017</v>
      </c>
      <c r="D180" s="174">
        <v>1749</v>
      </c>
    </row>
    <row r="181" spans="1:6" ht="25.5">
      <c r="A181" s="94">
        <v>2</v>
      </c>
      <c r="B181" s="149" t="s">
        <v>540</v>
      </c>
      <c r="C181" s="94">
        <v>2018</v>
      </c>
      <c r="D181" s="150">
        <v>21464.73</v>
      </c>
    </row>
    <row r="182" spans="1:6" ht="16.5" customHeight="1">
      <c r="A182" s="94">
        <v>3</v>
      </c>
      <c r="B182" s="149" t="s">
        <v>776</v>
      </c>
      <c r="C182" s="94">
        <v>2018</v>
      </c>
      <c r="D182" s="175">
        <v>2399</v>
      </c>
    </row>
    <row r="183" spans="1:6" ht="16.5" customHeight="1">
      <c r="A183" s="94">
        <v>4</v>
      </c>
      <c r="B183" s="149" t="s">
        <v>777</v>
      </c>
      <c r="C183" s="94">
        <v>2019</v>
      </c>
      <c r="D183" s="175">
        <v>3018</v>
      </c>
    </row>
    <row r="184" spans="1:6" ht="16.5" customHeight="1">
      <c r="A184" s="94">
        <v>5</v>
      </c>
      <c r="B184" s="149" t="s">
        <v>778</v>
      </c>
      <c r="C184" s="94">
        <v>2019</v>
      </c>
      <c r="D184" s="175">
        <v>479.9</v>
      </c>
    </row>
    <row r="185" spans="1:6" ht="16.5" customHeight="1">
      <c r="A185" s="94">
        <v>6</v>
      </c>
      <c r="B185" s="149" t="s">
        <v>779</v>
      </c>
      <c r="C185" s="94">
        <v>2019</v>
      </c>
      <c r="D185" s="175">
        <v>320.75</v>
      </c>
    </row>
    <row r="186" spans="1:6" s="30" customFormat="1" ht="16.5" customHeight="1">
      <c r="A186" s="176"/>
      <c r="B186" s="176" t="s">
        <v>0</v>
      </c>
      <c r="C186" s="21"/>
      <c r="D186" s="169">
        <f>SUM(D180:D185)</f>
        <v>29431.38</v>
      </c>
      <c r="F186" s="164"/>
    </row>
    <row r="187" spans="1:6" s="30" customFormat="1" ht="16.5" customHeight="1">
      <c r="A187" s="306" t="s">
        <v>21</v>
      </c>
      <c r="B187" s="306"/>
      <c r="C187" s="306"/>
      <c r="D187" s="306"/>
      <c r="F187" s="164"/>
    </row>
    <row r="188" spans="1:6" s="30" customFormat="1" ht="18.75" customHeight="1">
      <c r="A188" s="94">
        <v>1</v>
      </c>
      <c r="B188" s="149" t="s">
        <v>169</v>
      </c>
      <c r="C188" s="94">
        <v>2015</v>
      </c>
      <c r="D188" s="150">
        <v>7170.6</v>
      </c>
    </row>
    <row r="189" spans="1:6" s="30" customFormat="1" ht="18.75" customHeight="1">
      <c r="A189" s="94">
        <v>2</v>
      </c>
      <c r="B189" s="149" t="s">
        <v>269</v>
      </c>
      <c r="C189" s="94">
        <v>2017</v>
      </c>
      <c r="D189" s="150">
        <v>1648.52</v>
      </c>
    </row>
    <row r="190" spans="1:6" s="30" customFormat="1" ht="18.75" customHeight="1">
      <c r="A190" s="94"/>
      <c r="B190" s="153" t="s">
        <v>0</v>
      </c>
      <c r="C190" s="94"/>
      <c r="D190" s="11">
        <f>SUM(D188:D189)</f>
        <v>8819.1200000000008</v>
      </c>
    </row>
    <row r="191" spans="1:6" s="30" customFormat="1" ht="18.75" customHeight="1">
      <c r="A191" s="307" t="s">
        <v>465</v>
      </c>
      <c r="B191" s="307"/>
      <c r="C191" s="307"/>
      <c r="D191" s="307"/>
    </row>
    <row r="192" spans="1:6" s="30" customFormat="1">
      <c r="A192" s="306" t="s">
        <v>856</v>
      </c>
      <c r="B192" s="306"/>
      <c r="C192" s="306"/>
      <c r="D192" s="306"/>
    </row>
    <row r="193" spans="1:6" s="30" customFormat="1" ht="15.75" customHeight="1">
      <c r="A193" s="94">
        <v>1</v>
      </c>
      <c r="B193" s="149" t="s">
        <v>421</v>
      </c>
      <c r="C193" s="94">
        <v>2015</v>
      </c>
      <c r="D193" s="150">
        <v>2396</v>
      </c>
    </row>
    <row r="194" spans="1:6" s="30" customFormat="1" ht="17.25" customHeight="1">
      <c r="A194" s="94">
        <v>2</v>
      </c>
      <c r="B194" s="149" t="s">
        <v>172</v>
      </c>
      <c r="C194" s="94">
        <v>2015</v>
      </c>
      <c r="D194" s="150">
        <v>971.7</v>
      </c>
      <c r="F194" s="164"/>
    </row>
    <row r="195" spans="1:6" s="30" customFormat="1" ht="17.25" customHeight="1">
      <c r="A195" s="94">
        <v>3</v>
      </c>
      <c r="B195" s="24" t="s">
        <v>271</v>
      </c>
      <c r="C195" s="94">
        <v>2016</v>
      </c>
      <c r="D195" s="180">
        <v>3640.8</v>
      </c>
    </row>
    <row r="196" spans="1:6" s="30" customFormat="1" ht="17.25" customHeight="1">
      <c r="A196" s="94">
        <v>4</v>
      </c>
      <c r="B196" s="149" t="s">
        <v>272</v>
      </c>
      <c r="C196" s="94">
        <v>2016</v>
      </c>
      <c r="D196" s="150">
        <v>750</v>
      </c>
    </row>
    <row r="197" spans="1:6" s="30" customFormat="1" ht="25.5">
      <c r="A197" s="94">
        <v>5</v>
      </c>
      <c r="B197" s="149" t="s">
        <v>541</v>
      </c>
      <c r="C197" s="94">
        <v>2017</v>
      </c>
      <c r="D197" s="150">
        <v>3582</v>
      </c>
    </row>
    <row r="198" spans="1:6" s="30" customFormat="1" ht="18" customHeight="1">
      <c r="A198" s="94">
        <v>6</v>
      </c>
      <c r="B198" s="149" t="s">
        <v>542</v>
      </c>
      <c r="C198" s="94">
        <v>2018</v>
      </c>
      <c r="D198" s="150">
        <v>499</v>
      </c>
    </row>
    <row r="199" spans="1:6" s="30" customFormat="1" ht="15.75" customHeight="1">
      <c r="A199" s="94">
        <v>7</v>
      </c>
      <c r="B199" s="149" t="s">
        <v>770</v>
      </c>
      <c r="C199" s="94">
        <v>2019</v>
      </c>
      <c r="D199" s="150">
        <v>11940</v>
      </c>
    </row>
    <row r="200" spans="1:6" s="30" customFormat="1" ht="17.25" customHeight="1">
      <c r="A200" s="94"/>
      <c r="B200" s="153" t="s">
        <v>0</v>
      </c>
      <c r="C200" s="94"/>
      <c r="D200" s="11">
        <f>SUM(D193:D199)</f>
        <v>23779.5</v>
      </c>
    </row>
    <row r="201" spans="1:6" s="30" customFormat="1">
      <c r="A201" s="306" t="s">
        <v>857</v>
      </c>
      <c r="B201" s="306"/>
      <c r="C201" s="306"/>
      <c r="D201" s="306"/>
    </row>
    <row r="202" spans="1:6" s="30" customFormat="1">
      <c r="A202" s="20">
        <v>1</v>
      </c>
      <c r="B202" s="149" t="s">
        <v>171</v>
      </c>
      <c r="C202" s="94">
        <v>2015</v>
      </c>
      <c r="D202" s="150">
        <v>2699</v>
      </c>
      <c r="F202" s="164"/>
    </row>
    <row r="203" spans="1:6" s="30" customFormat="1" ht="16.5" customHeight="1">
      <c r="A203" s="20">
        <v>2</v>
      </c>
      <c r="B203" s="149" t="s">
        <v>173</v>
      </c>
      <c r="C203" s="94">
        <v>2014</v>
      </c>
      <c r="D203" s="150">
        <v>3550</v>
      </c>
      <c r="F203" s="164"/>
    </row>
    <row r="204" spans="1:6" s="30" customFormat="1" ht="15.75" customHeight="1">
      <c r="A204" s="20">
        <v>3</v>
      </c>
      <c r="B204" s="149" t="s">
        <v>270</v>
      </c>
      <c r="C204" s="94">
        <v>2016</v>
      </c>
      <c r="D204" s="150">
        <v>781.05</v>
      </c>
      <c r="F204" s="164"/>
    </row>
    <row r="205" spans="1:6" s="30" customFormat="1" ht="13.5" customHeight="1">
      <c r="A205" s="94">
        <v>4</v>
      </c>
      <c r="B205" s="149" t="s">
        <v>468</v>
      </c>
      <c r="C205" s="94">
        <v>2017</v>
      </c>
      <c r="D205" s="150">
        <v>5498</v>
      </c>
    </row>
    <row r="206" spans="1:6" s="30" customFormat="1" ht="25.5">
      <c r="A206" s="20">
        <v>5</v>
      </c>
      <c r="B206" s="149" t="s">
        <v>543</v>
      </c>
      <c r="C206" s="94">
        <v>2018</v>
      </c>
      <c r="D206" s="150">
        <v>18398.34</v>
      </c>
    </row>
    <row r="207" spans="1:6" s="30" customFormat="1" ht="19.5" customHeight="1">
      <c r="A207" s="160"/>
      <c r="B207" s="176" t="s">
        <v>0</v>
      </c>
      <c r="C207" s="21"/>
      <c r="D207" s="177">
        <f>SUM(D202:D206)</f>
        <v>30926.39</v>
      </c>
      <c r="F207" s="164"/>
    </row>
    <row r="208" spans="1:6" s="30" customFormat="1" ht="9" customHeight="1">
      <c r="A208" s="36"/>
      <c r="B208" s="34"/>
      <c r="C208" s="37"/>
      <c r="D208" s="42"/>
    </row>
    <row r="209" spans="1:6" s="30" customFormat="1" ht="20.25" customHeight="1">
      <c r="A209" s="36"/>
      <c r="B209" s="305" t="s">
        <v>15</v>
      </c>
      <c r="C209" s="305"/>
      <c r="D209" s="12">
        <f>D200+D178+D153+D134+D108+D91+D73+D57+D49+D13</f>
        <v>223673.65000000002</v>
      </c>
      <c r="E209" s="38"/>
    </row>
    <row r="210" spans="1:6" s="30" customFormat="1" ht="17.25" customHeight="1">
      <c r="A210" s="36"/>
      <c r="B210" s="305" t="s">
        <v>16</v>
      </c>
      <c r="C210" s="305"/>
      <c r="D210" s="12">
        <f>D207+D186+D163+D145+D121+D100+D78+D65+D25</f>
        <v>300883.33</v>
      </c>
      <c r="E210" s="38"/>
      <c r="F210" s="39"/>
    </row>
    <row r="211" spans="1:6" s="30" customFormat="1" ht="18.75" customHeight="1">
      <c r="A211" s="36"/>
      <c r="B211" s="305" t="s">
        <v>17</v>
      </c>
      <c r="C211" s="305"/>
      <c r="D211" s="12">
        <f>D190+D166+D103+D81</f>
        <v>44420.240000000005</v>
      </c>
    </row>
    <row r="212" spans="1:6" s="30" customFormat="1">
      <c r="A212" s="36"/>
      <c r="B212" s="34"/>
      <c r="C212" s="37"/>
      <c r="D212" s="42"/>
    </row>
    <row r="213" spans="1:6" s="30" customFormat="1">
      <c r="A213" s="36"/>
      <c r="B213" s="34"/>
      <c r="C213" s="37"/>
      <c r="D213" s="42"/>
    </row>
    <row r="214" spans="1:6" s="30" customFormat="1">
      <c r="A214" s="36"/>
      <c r="B214" s="34"/>
      <c r="C214" s="37"/>
      <c r="D214" s="42"/>
    </row>
    <row r="215" spans="1:6" s="30" customFormat="1">
      <c r="A215" s="36"/>
      <c r="B215" s="34"/>
      <c r="C215" s="37"/>
      <c r="D215" s="42"/>
    </row>
    <row r="216" spans="1:6" s="30" customFormat="1">
      <c r="A216" s="36"/>
      <c r="B216" s="34"/>
      <c r="C216" s="37"/>
      <c r="D216" s="42"/>
    </row>
    <row r="217" spans="1:6" s="30" customFormat="1">
      <c r="A217" s="36"/>
      <c r="B217" s="34"/>
      <c r="C217" s="37"/>
      <c r="D217" s="42"/>
    </row>
    <row r="218" spans="1:6" s="30" customFormat="1">
      <c r="A218" s="36"/>
      <c r="B218" s="34"/>
      <c r="C218" s="37"/>
      <c r="D218" s="42"/>
    </row>
    <row r="219" spans="1:6" s="30" customFormat="1">
      <c r="A219" s="36"/>
      <c r="B219" s="34"/>
      <c r="C219" s="37"/>
      <c r="D219" s="42"/>
    </row>
    <row r="220" spans="1:6" s="30" customFormat="1">
      <c r="A220" s="36"/>
      <c r="B220" s="34"/>
      <c r="C220" s="37"/>
      <c r="D220" s="42"/>
    </row>
    <row r="221" spans="1:6" s="30" customFormat="1">
      <c r="A221" s="36"/>
      <c r="B221" s="34"/>
      <c r="C221" s="37"/>
      <c r="D221" s="42"/>
    </row>
    <row r="222" spans="1:6" s="30" customFormat="1">
      <c r="A222" s="36"/>
      <c r="B222" s="34"/>
      <c r="C222" s="37"/>
      <c r="D222" s="42"/>
    </row>
    <row r="223" spans="1:6" s="30" customFormat="1">
      <c r="A223" s="36"/>
      <c r="B223" s="34"/>
      <c r="C223" s="37"/>
      <c r="D223" s="42"/>
    </row>
    <row r="224" spans="1:6" s="30" customFormat="1" ht="14.25" customHeight="1">
      <c r="A224" s="36"/>
      <c r="B224" s="34"/>
      <c r="C224" s="37"/>
      <c r="D224" s="42"/>
    </row>
    <row r="225" spans="1:4">
      <c r="A225" s="36"/>
      <c r="C225" s="37"/>
      <c r="D225" s="42"/>
    </row>
    <row r="226" spans="1:4" s="30" customFormat="1">
      <c r="A226" s="36"/>
      <c r="B226" s="34"/>
      <c r="C226" s="37"/>
      <c r="D226" s="42"/>
    </row>
    <row r="227" spans="1:4" s="30" customFormat="1">
      <c r="A227" s="36"/>
      <c r="B227" s="34"/>
      <c r="C227" s="37"/>
      <c r="D227" s="42"/>
    </row>
    <row r="228" spans="1:4" s="30" customFormat="1" ht="18" customHeight="1">
      <c r="A228" s="36"/>
      <c r="B228" s="34"/>
      <c r="C228" s="37"/>
      <c r="D228" s="42"/>
    </row>
    <row r="229" spans="1:4">
      <c r="A229" s="36"/>
      <c r="C229" s="37"/>
      <c r="D229" s="42"/>
    </row>
    <row r="230" spans="1:4" s="30" customFormat="1">
      <c r="A230" s="36"/>
      <c r="B230" s="34"/>
      <c r="C230" s="37"/>
      <c r="D230" s="42"/>
    </row>
    <row r="231" spans="1:4" s="30" customFormat="1">
      <c r="A231" s="36"/>
      <c r="B231" s="34"/>
      <c r="C231" s="37"/>
      <c r="D231" s="42"/>
    </row>
    <row r="232" spans="1:4">
      <c r="A232" s="36"/>
      <c r="C232" s="37"/>
      <c r="D232" s="42"/>
    </row>
    <row r="233" spans="1:4" s="30" customFormat="1">
      <c r="A233" s="36"/>
      <c r="B233" s="34"/>
      <c r="C233" s="37"/>
      <c r="D233" s="42"/>
    </row>
    <row r="234" spans="1:4" s="30" customFormat="1">
      <c r="A234" s="36"/>
      <c r="B234" s="34"/>
      <c r="C234" s="37"/>
      <c r="D234" s="42"/>
    </row>
    <row r="235" spans="1:4" s="30" customFormat="1">
      <c r="A235" s="36"/>
      <c r="B235" s="34"/>
      <c r="C235" s="37"/>
      <c r="D235" s="42"/>
    </row>
    <row r="236" spans="1:4" s="30" customFormat="1">
      <c r="A236" s="36"/>
      <c r="B236" s="34"/>
      <c r="C236" s="37"/>
      <c r="D236" s="42"/>
    </row>
    <row r="237" spans="1:4" s="30" customFormat="1">
      <c r="A237" s="36"/>
      <c r="B237" s="34"/>
      <c r="C237" s="37"/>
      <c r="D237" s="42"/>
    </row>
    <row r="238" spans="1:4" s="30" customFormat="1">
      <c r="A238" s="36"/>
      <c r="B238" s="34"/>
      <c r="C238" s="37"/>
      <c r="D238" s="42"/>
    </row>
    <row r="239" spans="1:4" s="30" customFormat="1">
      <c r="A239" s="36"/>
      <c r="B239" s="34"/>
      <c r="C239" s="37"/>
      <c r="D239" s="42"/>
    </row>
    <row r="240" spans="1:4" s="30" customFormat="1">
      <c r="A240" s="36"/>
      <c r="B240" s="34"/>
      <c r="C240" s="37"/>
      <c r="D240" s="42"/>
    </row>
    <row r="241" spans="1:4" s="30" customFormat="1">
      <c r="A241" s="36"/>
      <c r="B241" s="34"/>
      <c r="C241" s="37"/>
      <c r="D241" s="42"/>
    </row>
    <row r="242" spans="1:4" s="30" customFormat="1">
      <c r="A242" s="36"/>
      <c r="B242" s="34"/>
      <c r="C242" s="37"/>
      <c r="D242" s="42"/>
    </row>
    <row r="243" spans="1:4" s="30" customFormat="1">
      <c r="A243" s="36"/>
      <c r="B243" s="34"/>
      <c r="C243" s="37"/>
      <c r="D243" s="42"/>
    </row>
    <row r="244" spans="1:4">
      <c r="A244" s="36"/>
      <c r="C244" s="37"/>
      <c r="D244" s="42"/>
    </row>
    <row r="245" spans="1:4">
      <c r="A245" s="36"/>
      <c r="C245" s="37"/>
      <c r="D245" s="42"/>
    </row>
    <row r="246" spans="1:4">
      <c r="A246" s="36"/>
      <c r="C246" s="37"/>
      <c r="D246" s="42"/>
    </row>
    <row r="247" spans="1:4">
      <c r="A247" s="36"/>
      <c r="C247" s="37"/>
      <c r="D247" s="42"/>
    </row>
    <row r="248" spans="1:4">
      <c r="A248" s="36"/>
      <c r="C248" s="37"/>
      <c r="D248" s="42"/>
    </row>
    <row r="249" spans="1:4">
      <c r="A249" s="36"/>
      <c r="C249" s="37"/>
      <c r="D249" s="42"/>
    </row>
    <row r="250" spans="1:4">
      <c r="A250" s="36"/>
      <c r="C250" s="37"/>
      <c r="D250" s="42"/>
    </row>
    <row r="251" spans="1:4">
      <c r="A251" s="36"/>
      <c r="C251" s="37"/>
      <c r="D251" s="42"/>
    </row>
    <row r="252" spans="1:4">
      <c r="A252" s="36"/>
      <c r="C252" s="37"/>
      <c r="D252" s="42"/>
    </row>
    <row r="253" spans="1:4">
      <c r="A253" s="36"/>
      <c r="C253" s="37"/>
      <c r="D253" s="42"/>
    </row>
    <row r="254" spans="1:4">
      <c r="A254" s="36"/>
      <c r="C254" s="37"/>
      <c r="D254" s="42"/>
    </row>
    <row r="255" spans="1:4">
      <c r="A255" s="36"/>
      <c r="C255" s="37"/>
      <c r="D255" s="42"/>
    </row>
    <row r="256" spans="1:4" ht="14.25" customHeight="1">
      <c r="A256" s="36"/>
      <c r="C256" s="37"/>
      <c r="D256" s="42"/>
    </row>
    <row r="257" spans="1:4">
      <c r="A257" s="36"/>
      <c r="C257" s="37"/>
      <c r="D257" s="42"/>
    </row>
    <row r="258" spans="1:4">
      <c r="A258" s="36"/>
      <c r="C258" s="37"/>
      <c r="D258" s="42"/>
    </row>
    <row r="259" spans="1:4" ht="14.25" customHeight="1">
      <c r="A259" s="36"/>
      <c r="C259" s="37"/>
      <c r="D259" s="42"/>
    </row>
    <row r="260" spans="1:4">
      <c r="A260" s="36"/>
      <c r="C260" s="37"/>
      <c r="D260" s="42"/>
    </row>
    <row r="261" spans="1:4" s="30" customFormat="1">
      <c r="A261" s="36"/>
      <c r="B261" s="34"/>
      <c r="C261" s="37"/>
      <c r="D261" s="42"/>
    </row>
    <row r="262" spans="1:4" s="30" customFormat="1">
      <c r="A262" s="36"/>
      <c r="B262" s="34"/>
      <c r="C262" s="37"/>
      <c r="D262" s="42"/>
    </row>
    <row r="263" spans="1:4" s="30" customFormat="1">
      <c r="A263" s="36"/>
      <c r="B263" s="34"/>
      <c r="C263" s="37"/>
      <c r="D263" s="42"/>
    </row>
    <row r="264" spans="1:4" s="30" customFormat="1">
      <c r="A264" s="36"/>
      <c r="B264" s="34"/>
      <c r="C264" s="37"/>
      <c r="D264" s="42"/>
    </row>
    <row r="265" spans="1:4" s="30" customFormat="1">
      <c r="A265" s="36"/>
      <c r="B265" s="34"/>
      <c r="C265" s="37"/>
      <c r="D265" s="42"/>
    </row>
    <row r="266" spans="1:4" s="30" customFormat="1">
      <c r="A266" s="36"/>
      <c r="B266" s="34"/>
      <c r="C266" s="37"/>
      <c r="D266" s="42"/>
    </row>
    <row r="267" spans="1:4" s="30" customFormat="1">
      <c r="A267" s="36"/>
      <c r="B267" s="34"/>
      <c r="C267" s="37"/>
      <c r="D267" s="42"/>
    </row>
    <row r="268" spans="1:4" ht="12.75" customHeight="1">
      <c r="A268" s="36"/>
      <c r="C268" s="37"/>
      <c r="D268" s="42"/>
    </row>
    <row r="269" spans="1:4" s="30" customFormat="1">
      <c r="A269" s="36"/>
      <c r="B269" s="34"/>
      <c r="C269" s="37"/>
      <c r="D269" s="42"/>
    </row>
    <row r="270" spans="1:4" s="30" customFormat="1">
      <c r="A270" s="36"/>
      <c r="B270" s="34"/>
      <c r="C270" s="37"/>
      <c r="D270" s="42"/>
    </row>
    <row r="271" spans="1:4" s="30" customFormat="1">
      <c r="A271" s="36"/>
      <c r="B271" s="34"/>
      <c r="C271" s="37"/>
      <c r="D271" s="42"/>
    </row>
    <row r="272" spans="1:4" s="30" customFormat="1">
      <c r="A272" s="36"/>
      <c r="B272" s="34"/>
      <c r="C272" s="37"/>
      <c r="D272" s="42"/>
    </row>
    <row r="273" spans="1:4" s="30" customFormat="1">
      <c r="A273" s="36"/>
      <c r="B273" s="34"/>
      <c r="C273" s="37"/>
      <c r="D273" s="42"/>
    </row>
    <row r="274" spans="1:4" s="30" customFormat="1">
      <c r="A274" s="36"/>
      <c r="B274" s="34"/>
      <c r="C274" s="37"/>
      <c r="D274" s="42"/>
    </row>
    <row r="275" spans="1:4" s="30" customFormat="1">
      <c r="A275" s="36"/>
      <c r="B275" s="34"/>
      <c r="C275" s="37"/>
      <c r="D275" s="42"/>
    </row>
    <row r="276" spans="1:4" s="30" customFormat="1" ht="18" customHeight="1">
      <c r="A276" s="36"/>
      <c r="B276" s="34"/>
      <c r="C276" s="37"/>
      <c r="D276" s="42"/>
    </row>
    <row r="277" spans="1:4">
      <c r="A277" s="36"/>
      <c r="C277" s="37"/>
      <c r="D277" s="42"/>
    </row>
    <row r="278" spans="1:4" s="30" customFormat="1">
      <c r="A278" s="36"/>
      <c r="B278" s="34"/>
      <c r="C278" s="37"/>
      <c r="D278" s="42"/>
    </row>
    <row r="279" spans="1:4" s="30" customFormat="1">
      <c r="A279" s="36"/>
      <c r="B279" s="34"/>
      <c r="C279" s="37"/>
      <c r="D279" s="42"/>
    </row>
    <row r="280" spans="1:4" s="30" customFormat="1">
      <c r="A280" s="36"/>
      <c r="B280" s="34"/>
      <c r="C280" s="37"/>
      <c r="D280" s="42"/>
    </row>
    <row r="281" spans="1:4" ht="12.75" customHeight="1">
      <c r="A281" s="36"/>
      <c r="C281" s="37"/>
      <c r="D281" s="42"/>
    </row>
    <row r="282" spans="1:4" s="30" customFormat="1">
      <c r="A282" s="36"/>
      <c r="B282" s="34"/>
      <c r="C282" s="37"/>
      <c r="D282" s="42"/>
    </row>
    <row r="283" spans="1:4" s="30" customFormat="1">
      <c r="A283" s="36"/>
      <c r="B283" s="34"/>
      <c r="C283" s="37"/>
      <c r="D283" s="42"/>
    </row>
    <row r="284" spans="1:4" s="30" customFormat="1">
      <c r="A284" s="36"/>
      <c r="B284" s="34"/>
      <c r="C284" s="37"/>
      <c r="D284" s="42"/>
    </row>
    <row r="285" spans="1:4" s="30" customFormat="1">
      <c r="A285" s="36"/>
      <c r="B285" s="34"/>
      <c r="C285" s="37"/>
      <c r="D285" s="42"/>
    </row>
    <row r="286" spans="1:4" s="30" customFormat="1">
      <c r="A286" s="36"/>
      <c r="B286" s="34"/>
      <c r="C286" s="37"/>
      <c r="D286" s="42"/>
    </row>
    <row r="287" spans="1:4" s="30" customFormat="1">
      <c r="A287" s="36"/>
      <c r="B287" s="34"/>
      <c r="C287" s="37"/>
      <c r="D287" s="42"/>
    </row>
    <row r="288" spans="1:4">
      <c r="A288" s="36"/>
      <c r="C288" s="37"/>
      <c r="D288" s="42"/>
    </row>
    <row r="289" spans="1:4">
      <c r="A289" s="36"/>
      <c r="C289" s="37"/>
      <c r="D289" s="42"/>
    </row>
    <row r="290" spans="1:4">
      <c r="A290" s="36"/>
      <c r="C290" s="37"/>
      <c r="D290" s="42"/>
    </row>
    <row r="291" spans="1:4" ht="14.25" customHeight="1">
      <c r="A291" s="36"/>
      <c r="C291" s="37"/>
      <c r="D291" s="42"/>
    </row>
    <row r="292" spans="1:4">
      <c r="A292" s="36"/>
      <c r="C292" s="37"/>
      <c r="D292" s="42"/>
    </row>
    <row r="293" spans="1:4">
      <c r="A293" s="36"/>
      <c r="C293" s="37"/>
      <c r="D293" s="42"/>
    </row>
    <row r="294" spans="1:4">
      <c r="A294" s="36"/>
      <c r="C294" s="37"/>
      <c r="D294" s="42"/>
    </row>
    <row r="295" spans="1:4">
      <c r="A295" s="36"/>
      <c r="C295" s="37"/>
      <c r="D295" s="42"/>
    </row>
    <row r="296" spans="1:4">
      <c r="A296" s="36"/>
      <c r="C296" s="37"/>
      <c r="D296" s="42"/>
    </row>
    <row r="297" spans="1:4">
      <c r="A297" s="36"/>
      <c r="C297" s="37"/>
      <c r="D297" s="42"/>
    </row>
    <row r="298" spans="1:4">
      <c r="A298" s="36"/>
      <c r="C298" s="37"/>
      <c r="D298" s="42"/>
    </row>
    <row r="299" spans="1:4">
      <c r="A299" s="36"/>
      <c r="C299" s="37"/>
      <c r="D299" s="42"/>
    </row>
    <row r="300" spans="1:4">
      <c r="A300" s="36"/>
      <c r="C300" s="37"/>
      <c r="D300" s="42"/>
    </row>
    <row r="301" spans="1:4">
      <c r="A301" s="36"/>
      <c r="C301" s="37"/>
      <c r="D301" s="42"/>
    </row>
    <row r="302" spans="1:4">
      <c r="A302" s="36"/>
      <c r="C302" s="37"/>
      <c r="D302" s="42"/>
    </row>
    <row r="303" spans="1:4">
      <c r="A303" s="36"/>
      <c r="C303" s="37"/>
      <c r="D303" s="42"/>
    </row>
    <row r="304" spans="1:4">
      <c r="A304" s="36"/>
      <c r="C304" s="37"/>
      <c r="D304" s="42"/>
    </row>
    <row r="305" spans="1:4">
      <c r="A305" s="36"/>
      <c r="C305" s="37"/>
      <c r="D305" s="42"/>
    </row>
    <row r="306" spans="1:4">
      <c r="A306" s="36"/>
      <c r="C306" s="37"/>
      <c r="D306" s="42"/>
    </row>
    <row r="307" spans="1:4">
      <c r="A307" s="36"/>
      <c r="C307" s="37"/>
      <c r="D307" s="42"/>
    </row>
    <row r="308" spans="1:4">
      <c r="A308" s="36"/>
      <c r="C308" s="37"/>
      <c r="D308" s="42"/>
    </row>
    <row r="309" spans="1:4">
      <c r="A309" s="36"/>
      <c r="C309" s="37"/>
      <c r="D309" s="42"/>
    </row>
    <row r="310" spans="1:4">
      <c r="A310" s="36"/>
      <c r="C310" s="37"/>
      <c r="D310" s="42"/>
    </row>
    <row r="311" spans="1:4">
      <c r="A311" s="36"/>
      <c r="C311" s="37"/>
      <c r="D311" s="42"/>
    </row>
    <row r="312" spans="1:4">
      <c r="A312" s="36"/>
      <c r="C312" s="37"/>
      <c r="D312" s="42"/>
    </row>
    <row r="313" spans="1:4">
      <c r="A313" s="36"/>
      <c r="C313" s="37"/>
      <c r="D313" s="42"/>
    </row>
    <row r="314" spans="1:4">
      <c r="A314" s="36"/>
      <c r="C314" s="37"/>
      <c r="D314" s="42"/>
    </row>
    <row r="315" spans="1:4">
      <c r="A315" s="36"/>
      <c r="C315" s="37"/>
      <c r="D315" s="42"/>
    </row>
    <row r="316" spans="1:4">
      <c r="A316" s="36"/>
      <c r="C316" s="37"/>
      <c r="D316" s="42"/>
    </row>
    <row r="317" spans="1:4">
      <c r="A317" s="36"/>
      <c r="C317" s="37"/>
      <c r="D317" s="42"/>
    </row>
    <row r="318" spans="1:4">
      <c r="A318" s="36"/>
      <c r="C318" s="37"/>
      <c r="D318" s="42"/>
    </row>
    <row r="319" spans="1:4">
      <c r="A319" s="36"/>
      <c r="C319" s="37"/>
      <c r="D319" s="42"/>
    </row>
    <row r="320" spans="1:4">
      <c r="A320" s="36"/>
      <c r="C320" s="37"/>
      <c r="D320" s="42"/>
    </row>
    <row r="321" spans="1:4">
      <c r="A321" s="36"/>
      <c r="C321" s="37"/>
      <c r="D321" s="42"/>
    </row>
    <row r="322" spans="1:4">
      <c r="A322" s="36"/>
      <c r="C322" s="37"/>
      <c r="D322" s="42"/>
    </row>
    <row r="323" spans="1:4">
      <c r="A323" s="36"/>
      <c r="C323" s="37"/>
      <c r="D323" s="42"/>
    </row>
    <row r="324" spans="1:4" s="30" customFormat="1">
      <c r="A324" s="36"/>
      <c r="B324" s="34"/>
      <c r="C324" s="37"/>
      <c r="D324" s="42"/>
    </row>
    <row r="325" spans="1:4" s="30" customFormat="1">
      <c r="A325" s="36"/>
      <c r="B325" s="34"/>
      <c r="C325" s="37"/>
      <c r="D325" s="42"/>
    </row>
    <row r="326" spans="1:4" s="30" customFormat="1">
      <c r="A326" s="36"/>
      <c r="B326" s="34"/>
      <c r="C326" s="37"/>
      <c r="D326" s="42"/>
    </row>
    <row r="327" spans="1:4" s="30" customFormat="1">
      <c r="A327" s="36"/>
      <c r="B327" s="34"/>
      <c r="C327" s="37"/>
      <c r="D327" s="42"/>
    </row>
    <row r="328" spans="1:4" s="30" customFormat="1">
      <c r="A328" s="36"/>
      <c r="B328" s="34"/>
      <c r="C328" s="37"/>
      <c r="D328" s="42"/>
    </row>
    <row r="329" spans="1:4" s="30" customFormat="1">
      <c r="A329" s="36"/>
      <c r="B329" s="34"/>
      <c r="C329" s="37"/>
      <c r="D329" s="42"/>
    </row>
    <row r="330" spans="1:4" s="30" customFormat="1">
      <c r="A330" s="36"/>
      <c r="B330" s="34"/>
      <c r="C330" s="37"/>
      <c r="D330" s="42"/>
    </row>
    <row r="331" spans="1:4" s="30" customFormat="1">
      <c r="A331" s="36"/>
      <c r="B331" s="34"/>
      <c r="C331" s="37"/>
      <c r="D331" s="42"/>
    </row>
    <row r="332" spans="1:4" s="30" customFormat="1">
      <c r="A332" s="36"/>
      <c r="B332" s="34"/>
      <c r="C332" s="37"/>
      <c r="D332" s="42"/>
    </row>
    <row r="333" spans="1:4" s="30" customFormat="1">
      <c r="A333" s="36"/>
      <c r="B333" s="34"/>
      <c r="C333" s="37"/>
      <c r="D333" s="42"/>
    </row>
    <row r="334" spans="1:4" s="30" customFormat="1">
      <c r="A334" s="36"/>
      <c r="B334" s="34"/>
      <c r="C334" s="37"/>
      <c r="D334" s="42"/>
    </row>
    <row r="335" spans="1:4" s="30" customFormat="1">
      <c r="A335" s="36"/>
      <c r="B335" s="34"/>
      <c r="C335" s="37"/>
      <c r="D335" s="42"/>
    </row>
    <row r="336" spans="1:4" s="30" customFormat="1">
      <c r="A336" s="36"/>
      <c r="B336" s="34"/>
      <c r="C336" s="37"/>
      <c r="D336" s="42"/>
    </row>
    <row r="337" spans="1:4" s="30" customFormat="1">
      <c r="A337" s="36"/>
      <c r="B337" s="34"/>
      <c r="C337" s="37"/>
      <c r="D337" s="42"/>
    </row>
    <row r="338" spans="1:4" s="30" customFormat="1">
      <c r="A338" s="36"/>
      <c r="B338" s="34"/>
      <c r="C338" s="37"/>
      <c r="D338" s="42"/>
    </row>
    <row r="339" spans="1:4" s="30" customFormat="1">
      <c r="A339" s="36"/>
      <c r="B339" s="34"/>
      <c r="C339" s="37"/>
      <c r="D339" s="42"/>
    </row>
    <row r="340" spans="1:4" s="30" customFormat="1">
      <c r="A340" s="36"/>
      <c r="B340" s="34"/>
      <c r="C340" s="37"/>
      <c r="D340" s="42"/>
    </row>
    <row r="341" spans="1:4" s="30" customFormat="1">
      <c r="A341" s="36"/>
      <c r="B341" s="34"/>
      <c r="C341" s="37"/>
      <c r="D341" s="42"/>
    </row>
    <row r="342" spans="1:4" s="30" customFormat="1">
      <c r="A342" s="36"/>
      <c r="B342" s="34"/>
      <c r="C342" s="37"/>
      <c r="D342" s="42"/>
    </row>
    <row r="343" spans="1:4" s="30" customFormat="1">
      <c r="A343" s="36"/>
      <c r="B343" s="34"/>
      <c r="C343" s="37"/>
      <c r="D343" s="42"/>
    </row>
    <row r="344" spans="1:4" s="30" customFormat="1">
      <c r="A344" s="36"/>
      <c r="B344" s="34"/>
      <c r="C344" s="37"/>
      <c r="D344" s="42"/>
    </row>
    <row r="345" spans="1:4" s="30" customFormat="1">
      <c r="A345" s="36"/>
      <c r="B345" s="34"/>
      <c r="C345" s="37"/>
      <c r="D345" s="42"/>
    </row>
    <row r="346" spans="1:4" s="30" customFormat="1">
      <c r="A346" s="36"/>
      <c r="B346" s="34"/>
      <c r="C346" s="37"/>
      <c r="D346" s="42"/>
    </row>
    <row r="347" spans="1:4" s="30" customFormat="1">
      <c r="A347" s="36"/>
      <c r="B347" s="34"/>
      <c r="C347" s="37"/>
      <c r="D347" s="42"/>
    </row>
    <row r="348" spans="1:4" s="30" customFormat="1">
      <c r="A348" s="36"/>
      <c r="B348" s="34"/>
      <c r="C348" s="37"/>
      <c r="D348" s="42"/>
    </row>
    <row r="349" spans="1:4" s="30" customFormat="1">
      <c r="A349" s="36"/>
      <c r="B349" s="34"/>
      <c r="C349" s="37"/>
      <c r="D349" s="42"/>
    </row>
    <row r="350" spans="1:4" s="30" customFormat="1">
      <c r="A350" s="36"/>
      <c r="B350" s="34"/>
      <c r="C350" s="37"/>
      <c r="D350" s="42"/>
    </row>
    <row r="351" spans="1:4" s="30" customFormat="1">
      <c r="A351" s="36"/>
      <c r="B351" s="34"/>
      <c r="C351" s="37"/>
      <c r="D351" s="42"/>
    </row>
    <row r="352" spans="1:4" s="30" customFormat="1" ht="18" customHeight="1">
      <c r="A352" s="36"/>
      <c r="B352" s="34"/>
      <c r="C352" s="37"/>
      <c r="D352" s="42"/>
    </row>
    <row r="353" spans="1:4">
      <c r="A353" s="36"/>
      <c r="C353" s="37"/>
      <c r="D353" s="42"/>
    </row>
    <row r="354" spans="1:4" s="30" customFormat="1">
      <c r="A354" s="36"/>
      <c r="B354" s="34"/>
      <c r="C354" s="37"/>
      <c r="D354" s="42"/>
    </row>
    <row r="355" spans="1:4" s="30" customFormat="1">
      <c r="A355" s="36"/>
      <c r="B355" s="34"/>
      <c r="C355" s="37"/>
      <c r="D355" s="42"/>
    </row>
    <row r="356" spans="1:4" s="30" customFormat="1">
      <c r="A356" s="36"/>
      <c r="B356" s="34"/>
      <c r="C356" s="37"/>
      <c r="D356" s="42"/>
    </row>
    <row r="357" spans="1:4" s="30" customFormat="1" ht="18" customHeight="1">
      <c r="A357" s="36"/>
      <c r="B357" s="34"/>
      <c r="C357" s="37"/>
      <c r="D357" s="42"/>
    </row>
    <row r="358" spans="1:4">
      <c r="A358" s="36"/>
      <c r="C358" s="37"/>
      <c r="D358" s="42"/>
    </row>
    <row r="359" spans="1:4" ht="14.25" customHeight="1">
      <c r="A359" s="36"/>
      <c r="C359" s="37"/>
      <c r="D359" s="42"/>
    </row>
    <row r="360" spans="1:4" ht="14.25" customHeight="1">
      <c r="A360" s="36"/>
      <c r="C360" s="37"/>
      <c r="D360" s="42"/>
    </row>
    <row r="361" spans="1:4" ht="14.25" customHeight="1">
      <c r="A361" s="36"/>
      <c r="C361" s="37"/>
      <c r="D361" s="42"/>
    </row>
    <row r="362" spans="1:4">
      <c r="A362" s="36"/>
      <c r="C362" s="37"/>
      <c r="D362" s="42"/>
    </row>
    <row r="363" spans="1:4" ht="14.25" customHeight="1">
      <c r="A363" s="36"/>
      <c r="C363" s="37"/>
      <c r="D363" s="42"/>
    </row>
    <row r="364" spans="1:4">
      <c r="A364" s="36"/>
      <c r="C364" s="37"/>
      <c r="D364" s="42"/>
    </row>
    <row r="365" spans="1:4" ht="14.25" customHeight="1">
      <c r="A365" s="36"/>
      <c r="C365" s="37"/>
      <c r="D365" s="42"/>
    </row>
    <row r="366" spans="1:4">
      <c r="A366" s="36"/>
      <c r="C366" s="37"/>
      <c r="D366" s="42"/>
    </row>
    <row r="367" spans="1:4" s="30" customFormat="1" ht="30" customHeight="1">
      <c r="A367" s="36"/>
      <c r="B367" s="34"/>
      <c r="C367" s="37"/>
      <c r="D367" s="42"/>
    </row>
    <row r="368" spans="1:4" s="30" customFormat="1">
      <c r="A368" s="36"/>
      <c r="B368" s="34"/>
      <c r="C368" s="37"/>
      <c r="D368" s="42"/>
    </row>
    <row r="369" spans="1:4" s="30" customFormat="1">
      <c r="A369" s="36"/>
      <c r="B369" s="34"/>
      <c r="C369" s="37"/>
      <c r="D369" s="42"/>
    </row>
    <row r="370" spans="1:4" s="30" customFormat="1">
      <c r="A370" s="36"/>
      <c r="B370" s="34"/>
      <c r="C370" s="37"/>
      <c r="D370" s="42"/>
    </row>
    <row r="371" spans="1:4" s="30" customFormat="1">
      <c r="A371" s="36"/>
      <c r="B371" s="34"/>
      <c r="C371" s="37"/>
      <c r="D371" s="42"/>
    </row>
    <row r="372" spans="1:4" s="30" customFormat="1">
      <c r="A372" s="36"/>
      <c r="B372" s="34"/>
      <c r="C372" s="37"/>
      <c r="D372" s="42"/>
    </row>
    <row r="373" spans="1:4" s="30" customFormat="1">
      <c r="A373" s="36"/>
      <c r="B373" s="34"/>
      <c r="C373" s="37"/>
      <c r="D373" s="42"/>
    </row>
    <row r="374" spans="1:4" s="30" customFormat="1">
      <c r="A374" s="36"/>
      <c r="B374" s="34"/>
      <c r="C374" s="37"/>
      <c r="D374" s="42"/>
    </row>
    <row r="375" spans="1:4" s="30" customFormat="1">
      <c r="A375" s="36"/>
      <c r="B375" s="34"/>
      <c r="C375" s="37"/>
      <c r="D375" s="42"/>
    </row>
    <row r="376" spans="1:4" s="30" customFormat="1">
      <c r="A376" s="36"/>
      <c r="B376" s="34"/>
      <c r="C376" s="37"/>
      <c r="D376" s="42"/>
    </row>
    <row r="377" spans="1:4" s="30" customFormat="1">
      <c r="A377" s="36"/>
      <c r="B377" s="34"/>
      <c r="C377" s="37"/>
      <c r="D377" s="42"/>
    </row>
    <row r="378" spans="1:4" s="30" customFormat="1">
      <c r="A378" s="36"/>
      <c r="B378" s="34"/>
      <c r="C378" s="37"/>
      <c r="D378" s="42"/>
    </row>
    <row r="379" spans="1:4" s="30" customFormat="1">
      <c r="A379" s="36"/>
      <c r="B379" s="34"/>
      <c r="C379" s="37"/>
      <c r="D379" s="42"/>
    </row>
    <row r="380" spans="1:4" s="30" customFormat="1">
      <c r="A380" s="36"/>
      <c r="B380" s="34"/>
      <c r="C380" s="37"/>
      <c r="D380" s="42"/>
    </row>
    <row r="381" spans="1:4" s="30" customFormat="1">
      <c r="A381" s="36"/>
      <c r="B381" s="34"/>
      <c r="C381" s="37"/>
      <c r="D381" s="42"/>
    </row>
    <row r="382" spans="1:4">
      <c r="A382" s="36"/>
      <c r="C382" s="37"/>
      <c r="D382" s="42"/>
    </row>
    <row r="383" spans="1:4">
      <c r="A383" s="36"/>
      <c r="C383" s="37"/>
      <c r="D383" s="42"/>
    </row>
    <row r="384" spans="1:4" ht="18" customHeight="1">
      <c r="A384" s="36"/>
      <c r="C384" s="37"/>
      <c r="D384" s="42"/>
    </row>
    <row r="385" spans="1:4" ht="20.25" customHeight="1">
      <c r="A385" s="36"/>
      <c r="C385" s="37"/>
      <c r="D385" s="42"/>
    </row>
    <row r="386" spans="1:4">
      <c r="A386" s="36"/>
      <c r="C386" s="37"/>
      <c r="D386" s="42"/>
    </row>
    <row r="387" spans="1:4">
      <c r="A387" s="36"/>
      <c r="C387" s="37"/>
      <c r="D387" s="42"/>
    </row>
    <row r="388" spans="1:4">
      <c r="A388" s="36"/>
      <c r="C388" s="37"/>
      <c r="D388" s="42"/>
    </row>
    <row r="389" spans="1:4">
      <c r="A389" s="36"/>
      <c r="C389" s="37"/>
      <c r="D389" s="42"/>
    </row>
    <row r="390" spans="1:4">
      <c r="A390" s="36"/>
      <c r="C390" s="37"/>
      <c r="D390" s="42"/>
    </row>
    <row r="391" spans="1:4">
      <c r="A391" s="36"/>
      <c r="C391" s="37"/>
      <c r="D391" s="42"/>
    </row>
    <row r="392" spans="1:4">
      <c r="A392" s="36"/>
      <c r="C392" s="37"/>
      <c r="D392" s="42"/>
    </row>
    <row r="393" spans="1:4">
      <c r="A393" s="36"/>
      <c r="C393" s="37"/>
      <c r="D393" s="42"/>
    </row>
    <row r="394" spans="1:4">
      <c r="A394" s="36"/>
      <c r="C394" s="37"/>
      <c r="D394" s="42"/>
    </row>
    <row r="395" spans="1:4">
      <c r="A395" s="36"/>
      <c r="C395" s="37"/>
      <c r="D395" s="42"/>
    </row>
    <row r="396" spans="1:4">
      <c r="A396" s="36"/>
      <c r="C396" s="37"/>
      <c r="D396" s="42"/>
    </row>
    <row r="397" spans="1:4">
      <c r="A397" s="36"/>
      <c r="C397" s="37"/>
      <c r="D397" s="42"/>
    </row>
    <row r="398" spans="1:4">
      <c r="A398" s="36"/>
      <c r="C398" s="37"/>
      <c r="D398" s="42"/>
    </row>
    <row r="399" spans="1:4">
      <c r="A399" s="36"/>
      <c r="C399" s="37"/>
      <c r="D399" s="42"/>
    </row>
    <row r="400" spans="1:4">
      <c r="A400" s="36"/>
      <c r="C400" s="37"/>
      <c r="D400" s="42"/>
    </row>
    <row r="401" spans="1:4">
      <c r="A401" s="36"/>
      <c r="C401" s="37"/>
      <c r="D401" s="42"/>
    </row>
    <row r="402" spans="1:4">
      <c r="A402" s="36"/>
      <c r="C402" s="37"/>
      <c r="D402" s="42"/>
    </row>
    <row r="403" spans="1:4">
      <c r="A403" s="36"/>
      <c r="C403" s="37"/>
      <c r="D403" s="42"/>
    </row>
    <row r="404" spans="1:4">
      <c r="A404" s="36"/>
      <c r="C404" s="37"/>
      <c r="D404" s="42"/>
    </row>
    <row r="405" spans="1:4">
      <c r="A405" s="36"/>
      <c r="C405" s="37"/>
      <c r="D405" s="42"/>
    </row>
    <row r="406" spans="1:4">
      <c r="A406" s="36"/>
      <c r="C406" s="37"/>
      <c r="D406" s="42"/>
    </row>
    <row r="407" spans="1:4">
      <c r="A407" s="36"/>
      <c r="C407" s="37"/>
      <c r="D407" s="42"/>
    </row>
    <row r="408" spans="1:4">
      <c r="A408" s="36"/>
      <c r="C408" s="37"/>
      <c r="D408" s="42"/>
    </row>
    <row r="409" spans="1:4">
      <c r="A409" s="36"/>
      <c r="C409" s="37"/>
      <c r="D409" s="42"/>
    </row>
    <row r="410" spans="1:4">
      <c r="A410" s="36"/>
      <c r="C410" s="37"/>
      <c r="D410" s="42"/>
    </row>
    <row r="411" spans="1:4">
      <c r="A411" s="36"/>
      <c r="C411" s="37"/>
      <c r="D411" s="42"/>
    </row>
    <row r="412" spans="1:4">
      <c r="A412" s="36"/>
      <c r="C412" s="37"/>
      <c r="D412" s="42"/>
    </row>
    <row r="413" spans="1:4">
      <c r="A413" s="36"/>
      <c r="C413" s="37"/>
      <c r="D413" s="42"/>
    </row>
    <row r="414" spans="1:4">
      <c r="A414" s="36"/>
      <c r="C414" s="37"/>
      <c r="D414" s="42"/>
    </row>
    <row r="415" spans="1:4">
      <c r="A415" s="36"/>
      <c r="C415" s="37"/>
      <c r="D415" s="42"/>
    </row>
    <row r="416" spans="1:4">
      <c r="A416" s="36"/>
      <c r="C416" s="37"/>
      <c r="D416" s="42"/>
    </row>
    <row r="417" spans="1:4">
      <c r="A417" s="36"/>
      <c r="C417" s="37"/>
      <c r="D417" s="42"/>
    </row>
    <row r="418" spans="1:4">
      <c r="A418" s="36"/>
      <c r="C418" s="37"/>
      <c r="D418" s="42"/>
    </row>
    <row r="419" spans="1:4">
      <c r="A419" s="36"/>
      <c r="C419" s="37"/>
      <c r="D419" s="42"/>
    </row>
    <row r="420" spans="1:4">
      <c r="A420" s="36"/>
      <c r="C420" s="37"/>
      <c r="D420" s="42"/>
    </row>
    <row r="421" spans="1:4">
      <c r="A421" s="36"/>
      <c r="C421" s="37"/>
      <c r="D421" s="42"/>
    </row>
    <row r="422" spans="1:4">
      <c r="A422" s="36"/>
      <c r="C422" s="37"/>
      <c r="D422" s="42"/>
    </row>
    <row r="423" spans="1:4">
      <c r="A423" s="36"/>
      <c r="C423" s="37"/>
      <c r="D423" s="42"/>
    </row>
    <row r="424" spans="1:4">
      <c r="A424" s="36"/>
      <c r="C424" s="37"/>
      <c r="D424" s="42"/>
    </row>
    <row r="425" spans="1:4">
      <c r="A425" s="36"/>
      <c r="C425" s="37"/>
      <c r="D425" s="42"/>
    </row>
    <row r="426" spans="1:4">
      <c r="A426" s="36"/>
      <c r="C426" s="37"/>
      <c r="D426" s="42"/>
    </row>
    <row r="427" spans="1:4">
      <c r="A427" s="36"/>
      <c r="C427" s="37"/>
      <c r="D427" s="42"/>
    </row>
    <row r="428" spans="1:4">
      <c r="A428" s="36"/>
      <c r="C428" s="37"/>
      <c r="D428" s="42"/>
    </row>
    <row r="429" spans="1:4">
      <c r="A429" s="36"/>
      <c r="C429" s="37"/>
      <c r="D429" s="42"/>
    </row>
    <row r="430" spans="1:4">
      <c r="A430" s="36"/>
      <c r="C430" s="37"/>
      <c r="D430" s="42"/>
    </row>
    <row r="431" spans="1:4">
      <c r="A431" s="36"/>
      <c r="C431" s="37"/>
      <c r="D431" s="42"/>
    </row>
    <row r="432" spans="1:4">
      <c r="A432" s="36"/>
      <c r="C432" s="37"/>
      <c r="D432" s="42"/>
    </row>
    <row r="433" spans="1:4">
      <c r="A433" s="36"/>
      <c r="C433" s="37"/>
      <c r="D433" s="42"/>
    </row>
    <row r="434" spans="1:4">
      <c r="A434" s="36"/>
      <c r="C434" s="37"/>
      <c r="D434" s="42"/>
    </row>
    <row r="435" spans="1:4">
      <c r="A435" s="36"/>
      <c r="C435" s="37"/>
      <c r="D435" s="42"/>
    </row>
    <row r="436" spans="1:4">
      <c r="A436" s="36"/>
      <c r="C436" s="37"/>
      <c r="D436" s="42"/>
    </row>
    <row r="437" spans="1:4">
      <c r="A437" s="36"/>
      <c r="C437" s="37"/>
      <c r="D437" s="42"/>
    </row>
    <row r="438" spans="1:4">
      <c r="A438" s="36"/>
      <c r="C438" s="37"/>
      <c r="D438" s="42"/>
    </row>
    <row r="439" spans="1:4">
      <c r="A439" s="36"/>
      <c r="C439" s="37"/>
      <c r="D439" s="42"/>
    </row>
    <row r="440" spans="1:4">
      <c r="A440" s="36"/>
      <c r="C440" s="37"/>
      <c r="D440" s="42"/>
    </row>
    <row r="441" spans="1:4">
      <c r="A441" s="36"/>
      <c r="C441" s="37"/>
      <c r="D441" s="42"/>
    </row>
    <row r="442" spans="1:4">
      <c r="A442" s="36"/>
      <c r="C442" s="37"/>
      <c r="D442" s="42"/>
    </row>
    <row r="443" spans="1:4">
      <c r="A443" s="36"/>
      <c r="C443" s="37"/>
      <c r="D443" s="42"/>
    </row>
    <row r="444" spans="1:4">
      <c r="A444" s="36"/>
      <c r="C444" s="37"/>
      <c r="D444" s="42"/>
    </row>
    <row r="445" spans="1:4">
      <c r="A445" s="36"/>
      <c r="C445" s="37"/>
      <c r="D445" s="42"/>
    </row>
    <row r="446" spans="1:4">
      <c r="A446" s="36"/>
      <c r="C446" s="37"/>
      <c r="D446" s="42"/>
    </row>
    <row r="447" spans="1:4">
      <c r="A447" s="36"/>
      <c r="C447" s="37"/>
      <c r="D447" s="42"/>
    </row>
    <row r="448" spans="1:4">
      <c r="A448" s="36"/>
      <c r="C448" s="37"/>
      <c r="D448" s="42"/>
    </row>
    <row r="449" spans="1:4">
      <c r="A449" s="36"/>
      <c r="C449" s="37"/>
      <c r="D449" s="42"/>
    </row>
    <row r="450" spans="1:4">
      <c r="A450" s="36"/>
      <c r="C450" s="37"/>
      <c r="D450" s="42"/>
    </row>
    <row r="451" spans="1:4">
      <c r="A451" s="36"/>
      <c r="C451" s="37"/>
      <c r="D451" s="42"/>
    </row>
    <row r="452" spans="1:4">
      <c r="A452" s="36"/>
      <c r="C452" s="37"/>
      <c r="D452" s="42"/>
    </row>
    <row r="453" spans="1:4">
      <c r="A453" s="36"/>
      <c r="C453" s="37"/>
      <c r="D453" s="42"/>
    </row>
    <row r="454" spans="1:4">
      <c r="A454" s="36"/>
      <c r="C454" s="37"/>
      <c r="D454" s="42"/>
    </row>
    <row r="455" spans="1:4">
      <c r="A455" s="36"/>
      <c r="C455" s="37"/>
      <c r="D455" s="42"/>
    </row>
    <row r="456" spans="1:4">
      <c r="A456" s="36"/>
      <c r="C456" s="37"/>
      <c r="D456" s="42"/>
    </row>
    <row r="457" spans="1:4">
      <c r="A457" s="36"/>
      <c r="C457" s="37"/>
      <c r="D457" s="42"/>
    </row>
    <row r="458" spans="1:4">
      <c r="A458" s="36"/>
      <c r="C458" s="37"/>
      <c r="D458" s="42"/>
    </row>
    <row r="459" spans="1:4">
      <c r="A459" s="36"/>
      <c r="C459" s="37"/>
      <c r="D459" s="42"/>
    </row>
    <row r="460" spans="1:4">
      <c r="A460" s="36"/>
      <c r="C460" s="37"/>
      <c r="D460" s="42"/>
    </row>
    <row r="461" spans="1:4">
      <c r="A461" s="36"/>
      <c r="C461" s="37"/>
      <c r="D461" s="42"/>
    </row>
    <row r="462" spans="1:4">
      <c r="A462" s="36"/>
      <c r="C462" s="37"/>
      <c r="D462" s="42"/>
    </row>
    <row r="463" spans="1:4">
      <c r="A463" s="36"/>
      <c r="C463" s="37"/>
      <c r="D463" s="42"/>
    </row>
    <row r="464" spans="1:4">
      <c r="A464" s="36"/>
      <c r="C464" s="37"/>
      <c r="D464" s="42"/>
    </row>
    <row r="465" spans="1:4">
      <c r="A465" s="36"/>
      <c r="C465" s="37"/>
      <c r="D465" s="42"/>
    </row>
    <row r="466" spans="1:4">
      <c r="A466" s="36"/>
      <c r="C466" s="37"/>
      <c r="D466" s="42"/>
    </row>
    <row r="467" spans="1:4">
      <c r="A467" s="36"/>
      <c r="C467" s="37"/>
      <c r="D467" s="42"/>
    </row>
    <row r="468" spans="1:4">
      <c r="A468" s="36"/>
      <c r="C468" s="37"/>
      <c r="D468" s="42"/>
    </row>
    <row r="469" spans="1:4">
      <c r="A469" s="36"/>
      <c r="C469" s="37"/>
      <c r="D469" s="42"/>
    </row>
    <row r="470" spans="1:4">
      <c r="A470" s="36"/>
      <c r="C470" s="37"/>
      <c r="D470" s="42"/>
    </row>
    <row r="471" spans="1:4">
      <c r="A471" s="36"/>
      <c r="C471" s="37"/>
      <c r="D471" s="42"/>
    </row>
    <row r="472" spans="1:4">
      <c r="A472" s="36"/>
      <c r="C472" s="37"/>
      <c r="D472" s="42"/>
    </row>
    <row r="473" spans="1:4">
      <c r="A473" s="36"/>
      <c r="C473" s="37"/>
      <c r="D473" s="42"/>
    </row>
    <row r="474" spans="1:4">
      <c r="A474" s="36"/>
      <c r="C474" s="37"/>
      <c r="D474" s="42"/>
    </row>
    <row r="475" spans="1:4">
      <c r="A475" s="36"/>
      <c r="C475" s="37"/>
      <c r="D475" s="42"/>
    </row>
    <row r="476" spans="1:4">
      <c r="A476" s="36"/>
      <c r="C476" s="37"/>
      <c r="D476" s="42"/>
    </row>
    <row r="477" spans="1:4">
      <c r="A477" s="36"/>
      <c r="C477" s="37"/>
      <c r="D477" s="42"/>
    </row>
    <row r="478" spans="1:4">
      <c r="A478" s="36"/>
      <c r="C478" s="37"/>
      <c r="D478" s="42"/>
    </row>
    <row r="479" spans="1:4">
      <c r="A479" s="36"/>
      <c r="C479" s="37"/>
      <c r="D479" s="42"/>
    </row>
    <row r="480" spans="1:4">
      <c r="A480" s="36"/>
      <c r="C480" s="37"/>
      <c r="D480" s="42"/>
    </row>
    <row r="481" spans="1:4">
      <c r="A481" s="36"/>
      <c r="C481" s="37"/>
      <c r="D481" s="42"/>
    </row>
    <row r="482" spans="1:4">
      <c r="A482" s="36"/>
      <c r="C482" s="37"/>
      <c r="D482" s="42"/>
    </row>
    <row r="483" spans="1:4">
      <c r="A483" s="36"/>
      <c r="C483" s="37"/>
      <c r="D483" s="42"/>
    </row>
    <row r="484" spans="1:4">
      <c r="A484" s="36"/>
      <c r="C484" s="37"/>
      <c r="D484" s="42"/>
    </row>
    <row r="485" spans="1:4">
      <c r="A485" s="36"/>
      <c r="C485" s="37"/>
      <c r="D485" s="42"/>
    </row>
    <row r="486" spans="1:4">
      <c r="A486" s="36"/>
      <c r="C486" s="37"/>
      <c r="D486" s="42"/>
    </row>
    <row r="487" spans="1:4">
      <c r="A487" s="36"/>
      <c r="C487" s="37"/>
      <c r="D487" s="42"/>
    </row>
    <row r="488" spans="1:4">
      <c r="A488" s="36"/>
      <c r="C488" s="37"/>
      <c r="D488" s="42"/>
    </row>
    <row r="489" spans="1:4">
      <c r="A489" s="36"/>
      <c r="C489" s="37"/>
      <c r="D489" s="42"/>
    </row>
    <row r="490" spans="1:4">
      <c r="A490" s="36"/>
      <c r="C490" s="37"/>
      <c r="D490" s="42"/>
    </row>
    <row r="491" spans="1:4">
      <c r="A491" s="36"/>
      <c r="C491" s="37"/>
      <c r="D491" s="42"/>
    </row>
    <row r="492" spans="1:4">
      <c r="A492" s="36"/>
      <c r="C492" s="37"/>
      <c r="D492" s="42"/>
    </row>
    <row r="493" spans="1:4">
      <c r="A493" s="36"/>
      <c r="C493" s="37"/>
      <c r="D493" s="42"/>
    </row>
    <row r="494" spans="1:4">
      <c r="A494" s="36"/>
      <c r="C494" s="37"/>
      <c r="D494" s="42"/>
    </row>
    <row r="495" spans="1:4">
      <c r="A495" s="36"/>
      <c r="C495" s="37"/>
      <c r="D495" s="42"/>
    </row>
    <row r="496" spans="1:4">
      <c r="A496" s="36"/>
      <c r="C496" s="37"/>
      <c r="D496" s="42"/>
    </row>
    <row r="497" spans="1:4">
      <c r="A497" s="36"/>
      <c r="C497" s="37"/>
      <c r="D497" s="42"/>
    </row>
    <row r="498" spans="1:4">
      <c r="A498" s="36"/>
      <c r="C498" s="37"/>
      <c r="D498" s="42"/>
    </row>
    <row r="499" spans="1:4">
      <c r="A499" s="36"/>
      <c r="C499" s="37"/>
      <c r="D499" s="42"/>
    </row>
    <row r="500" spans="1:4">
      <c r="A500" s="36"/>
      <c r="C500" s="37"/>
      <c r="D500" s="42"/>
    </row>
    <row r="501" spans="1:4">
      <c r="A501" s="36"/>
      <c r="C501" s="37"/>
      <c r="D501" s="42"/>
    </row>
    <row r="502" spans="1:4">
      <c r="A502" s="36"/>
      <c r="C502" s="37"/>
      <c r="D502" s="42"/>
    </row>
    <row r="503" spans="1:4">
      <c r="A503" s="36"/>
      <c r="C503" s="37"/>
      <c r="D503" s="42"/>
    </row>
    <row r="504" spans="1:4">
      <c r="A504" s="36"/>
      <c r="C504" s="37"/>
      <c r="D504" s="42"/>
    </row>
    <row r="505" spans="1:4">
      <c r="A505" s="36"/>
      <c r="C505" s="37"/>
      <c r="D505" s="42"/>
    </row>
    <row r="506" spans="1:4">
      <c r="A506" s="36"/>
      <c r="C506" s="37"/>
      <c r="D506" s="42"/>
    </row>
    <row r="507" spans="1:4">
      <c r="A507" s="36"/>
      <c r="C507" s="37"/>
      <c r="D507" s="42"/>
    </row>
    <row r="508" spans="1:4">
      <c r="A508" s="36"/>
      <c r="C508" s="37"/>
      <c r="D508" s="42"/>
    </row>
    <row r="509" spans="1:4">
      <c r="A509" s="36"/>
      <c r="C509" s="37"/>
      <c r="D509" s="42"/>
    </row>
    <row r="510" spans="1:4">
      <c r="A510" s="36"/>
      <c r="C510" s="37"/>
      <c r="D510" s="42"/>
    </row>
    <row r="511" spans="1:4">
      <c r="A511" s="36"/>
      <c r="C511" s="37"/>
      <c r="D511" s="42"/>
    </row>
    <row r="512" spans="1:4">
      <c r="A512" s="36"/>
      <c r="C512" s="37"/>
      <c r="D512" s="42"/>
    </row>
    <row r="513" spans="1:4">
      <c r="A513" s="36"/>
      <c r="C513" s="37"/>
      <c r="D513" s="42"/>
    </row>
    <row r="514" spans="1:4">
      <c r="A514" s="36"/>
      <c r="C514" s="37"/>
      <c r="D514" s="42"/>
    </row>
    <row r="515" spans="1:4">
      <c r="A515" s="36"/>
      <c r="C515" s="37"/>
      <c r="D515" s="42"/>
    </row>
    <row r="516" spans="1:4">
      <c r="A516" s="36"/>
      <c r="C516" s="37"/>
      <c r="D516" s="42"/>
    </row>
    <row r="517" spans="1:4">
      <c r="A517" s="36"/>
      <c r="C517" s="37"/>
      <c r="D517" s="42"/>
    </row>
    <row r="518" spans="1:4">
      <c r="A518" s="36"/>
      <c r="C518" s="37"/>
      <c r="D518" s="42"/>
    </row>
    <row r="519" spans="1:4">
      <c r="A519" s="36"/>
      <c r="C519" s="37"/>
      <c r="D519" s="42"/>
    </row>
    <row r="520" spans="1:4">
      <c r="A520" s="36"/>
      <c r="C520" s="37"/>
      <c r="D520" s="42"/>
    </row>
    <row r="521" spans="1:4">
      <c r="A521" s="36"/>
      <c r="C521" s="37"/>
      <c r="D521" s="42"/>
    </row>
    <row r="522" spans="1:4">
      <c r="A522" s="36"/>
      <c r="C522" s="37"/>
      <c r="D522" s="42"/>
    </row>
    <row r="523" spans="1:4">
      <c r="A523" s="36"/>
      <c r="C523" s="37"/>
      <c r="D523" s="42"/>
    </row>
    <row r="524" spans="1:4">
      <c r="A524" s="36"/>
      <c r="C524" s="37"/>
      <c r="D524" s="42"/>
    </row>
    <row r="525" spans="1:4">
      <c r="A525" s="36"/>
      <c r="C525" s="37"/>
      <c r="D525" s="42"/>
    </row>
    <row r="526" spans="1:4">
      <c r="A526" s="36"/>
      <c r="C526" s="37"/>
      <c r="D526" s="42"/>
    </row>
    <row r="527" spans="1:4">
      <c r="A527" s="36"/>
      <c r="C527" s="37"/>
      <c r="D527" s="42"/>
    </row>
    <row r="528" spans="1:4">
      <c r="A528" s="36"/>
      <c r="C528" s="37"/>
      <c r="D528" s="42"/>
    </row>
    <row r="529" spans="1:4">
      <c r="A529" s="36"/>
      <c r="C529" s="37"/>
      <c r="D529" s="42"/>
    </row>
    <row r="530" spans="1:4">
      <c r="A530" s="36"/>
      <c r="C530" s="37"/>
      <c r="D530" s="42"/>
    </row>
    <row r="531" spans="1:4">
      <c r="A531" s="36"/>
      <c r="C531" s="37"/>
      <c r="D531" s="42"/>
    </row>
    <row r="532" spans="1:4">
      <c r="A532" s="36"/>
      <c r="C532" s="37"/>
      <c r="D532" s="42"/>
    </row>
    <row r="533" spans="1:4">
      <c r="A533" s="36"/>
      <c r="C533" s="37"/>
      <c r="D533" s="42"/>
    </row>
    <row r="534" spans="1:4">
      <c r="A534" s="36"/>
      <c r="C534" s="37"/>
      <c r="D534" s="42"/>
    </row>
    <row r="535" spans="1:4">
      <c r="A535" s="36"/>
      <c r="C535" s="37"/>
      <c r="D535" s="42"/>
    </row>
    <row r="536" spans="1:4">
      <c r="A536" s="36"/>
      <c r="C536" s="37"/>
      <c r="D536" s="42"/>
    </row>
    <row r="537" spans="1:4">
      <c r="A537" s="36"/>
      <c r="C537" s="37"/>
      <c r="D537" s="42"/>
    </row>
    <row r="538" spans="1:4">
      <c r="A538" s="36"/>
      <c r="C538" s="37"/>
      <c r="D538" s="42"/>
    </row>
    <row r="539" spans="1:4">
      <c r="A539" s="36"/>
      <c r="C539" s="37"/>
      <c r="D539" s="42"/>
    </row>
    <row r="540" spans="1:4">
      <c r="A540" s="36"/>
      <c r="C540" s="37"/>
      <c r="D540" s="42"/>
    </row>
    <row r="541" spans="1:4">
      <c r="A541" s="36"/>
      <c r="C541" s="37"/>
      <c r="D541" s="42"/>
    </row>
    <row r="542" spans="1:4">
      <c r="A542" s="36"/>
      <c r="C542" s="37"/>
      <c r="D542" s="42"/>
    </row>
    <row r="543" spans="1:4">
      <c r="A543" s="36"/>
      <c r="C543" s="37"/>
      <c r="D543" s="42"/>
    </row>
    <row r="544" spans="1:4">
      <c r="A544" s="36"/>
      <c r="C544" s="37"/>
      <c r="D544" s="42"/>
    </row>
    <row r="545" spans="1:4">
      <c r="A545" s="36"/>
      <c r="C545" s="37"/>
      <c r="D545" s="42"/>
    </row>
    <row r="546" spans="1:4">
      <c r="A546" s="36"/>
      <c r="C546" s="37"/>
      <c r="D546" s="42"/>
    </row>
    <row r="547" spans="1:4">
      <c r="A547" s="36"/>
      <c r="C547" s="37"/>
      <c r="D547" s="42"/>
    </row>
    <row r="548" spans="1:4">
      <c r="A548" s="36"/>
      <c r="C548" s="37"/>
      <c r="D548" s="42"/>
    </row>
    <row r="549" spans="1:4">
      <c r="A549" s="36"/>
      <c r="C549" s="37"/>
      <c r="D549" s="42"/>
    </row>
    <row r="550" spans="1:4">
      <c r="A550" s="36"/>
      <c r="C550" s="37"/>
      <c r="D550" s="42"/>
    </row>
    <row r="551" spans="1:4">
      <c r="A551" s="36"/>
      <c r="C551" s="37"/>
      <c r="D551" s="42"/>
    </row>
    <row r="552" spans="1:4">
      <c r="A552" s="36"/>
      <c r="C552" s="37"/>
      <c r="D552" s="42"/>
    </row>
    <row r="553" spans="1:4">
      <c r="A553" s="36"/>
      <c r="C553" s="37"/>
      <c r="D553" s="42"/>
    </row>
    <row r="554" spans="1:4">
      <c r="A554" s="36"/>
      <c r="C554" s="37"/>
      <c r="D554" s="42"/>
    </row>
    <row r="555" spans="1:4">
      <c r="A555" s="36"/>
      <c r="C555" s="37"/>
      <c r="D555" s="42"/>
    </row>
    <row r="556" spans="1:4">
      <c r="A556" s="36"/>
      <c r="C556" s="37"/>
      <c r="D556" s="42"/>
    </row>
    <row r="557" spans="1:4">
      <c r="A557" s="36"/>
      <c r="C557" s="37"/>
      <c r="D557" s="42"/>
    </row>
    <row r="558" spans="1:4">
      <c r="A558" s="36"/>
      <c r="C558" s="37"/>
      <c r="D558" s="42"/>
    </row>
    <row r="559" spans="1:4">
      <c r="A559" s="36"/>
      <c r="C559" s="37"/>
      <c r="D559" s="42"/>
    </row>
    <row r="560" spans="1:4">
      <c r="A560" s="36"/>
      <c r="C560" s="37"/>
      <c r="D560" s="42"/>
    </row>
    <row r="561" spans="1:4">
      <c r="A561" s="36"/>
      <c r="C561" s="37"/>
      <c r="D561" s="42"/>
    </row>
    <row r="562" spans="1:4">
      <c r="A562" s="36"/>
      <c r="C562" s="37"/>
      <c r="D562" s="42"/>
    </row>
    <row r="563" spans="1:4">
      <c r="A563" s="36"/>
      <c r="C563" s="37"/>
      <c r="D563" s="42"/>
    </row>
    <row r="564" spans="1:4">
      <c r="A564" s="36"/>
      <c r="C564" s="37"/>
      <c r="D564" s="42"/>
    </row>
    <row r="565" spans="1:4">
      <c r="A565" s="36"/>
      <c r="C565" s="37"/>
      <c r="D565" s="42"/>
    </row>
    <row r="566" spans="1:4">
      <c r="A566" s="36"/>
      <c r="C566" s="37"/>
      <c r="D566" s="42"/>
    </row>
    <row r="567" spans="1:4">
      <c r="A567" s="36"/>
      <c r="C567" s="37"/>
      <c r="D567" s="42"/>
    </row>
    <row r="568" spans="1:4">
      <c r="A568" s="36"/>
      <c r="C568" s="37"/>
      <c r="D568" s="42"/>
    </row>
    <row r="569" spans="1:4">
      <c r="A569" s="36"/>
      <c r="C569" s="37"/>
      <c r="D569" s="42"/>
    </row>
    <row r="570" spans="1:4">
      <c r="A570" s="36"/>
      <c r="C570" s="37"/>
      <c r="D570" s="42"/>
    </row>
    <row r="571" spans="1:4">
      <c r="A571" s="36"/>
      <c r="C571" s="37"/>
      <c r="D571" s="42"/>
    </row>
    <row r="572" spans="1:4">
      <c r="A572" s="36"/>
      <c r="C572" s="37"/>
      <c r="D572" s="42"/>
    </row>
    <row r="573" spans="1:4">
      <c r="A573" s="36"/>
      <c r="C573" s="37"/>
      <c r="D573" s="42"/>
    </row>
    <row r="574" spans="1:4">
      <c r="A574" s="36"/>
      <c r="C574" s="37"/>
      <c r="D574" s="42"/>
    </row>
    <row r="575" spans="1:4">
      <c r="A575" s="36"/>
      <c r="C575" s="37"/>
      <c r="D575" s="42"/>
    </row>
    <row r="576" spans="1:4">
      <c r="A576" s="36"/>
      <c r="C576" s="37"/>
      <c r="D576" s="42"/>
    </row>
    <row r="577" spans="1:4">
      <c r="A577" s="36"/>
      <c r="C577" s="37"/>
      <c r="D577" s="42"/>
    </row>
    <row r="578" spans="1:4">
      <c r="A578" s="36"/>
      <c r="C578" s="37"/>
      <c r="D578" s="42"/>
    </row>
    <row r="579" spans="1:4">
      <c r="A579" s="36"/>
      <c r="C579" s="37"/>
      <c r="D579" s="42"/>
    </row>
    <row r="580" spans="1:4">
      <c r="A580" s="36"/>
      <c r="C580" s="37"/>
      <c r="D580" s="42"/>
    </row>
    <row r="581" spans="1:4">
      <c r="A581" s="36"/>
      <c r="C581" s="37"/>
      <c r="D581" s="42"/>
    </row>
    <row r="582" spans="1:4">
      <c r="A582" s="36"/>
      <c r="C582" s="37"/>
      <c r="D582" s="42"/>
    </row>
    <row r="583" spans="1:4">
      <c r="A583" s="36"/>
      <c r="C583" s="37"/>
      <c r="D583" s="42"/>
    </row>
    <row r="584" spans="1:4">
      <c r="A584" s="36"/>
      <c r="C584" s="37"/>
      <c r="D584" s="42"/>
    </row>
    <row r="585" spans="1:4">
      <c r="A585" s="36"/>
      <c r="C585" s="37"/>
      <c r="D585" s="42"/>
    </row>
    <row r="586" spans="1:4">
      <c r="A586" s="36"/>
      <c r="C586" s="37"/>
      <c r="D586" s="42"/>
    </row>
    <row r="587" spans="1:4">
      <c r="A587" s="36"/>
      <c r="C587" s="37"/>
      <c r="D587" s="42"/>
    </row>
    <row r="588" spans="1:4">
      <c r="A588" s="36"/>
      <c r="C588" s="37"/>
      <c r="D588" s="42"/>
    </row>
    <row r="589" spans="1:4">
      <c r="A589" s="36"/>
      <c r="C589" s="37"/>
      <c r="D589" s="42"/>
    </row>
    <row r="590" spans="1:4">
      <c r="A590" s="36"/>
      <c r="C590" s="37"/>
      <c r="D590" s="42"/>
    </row>
    <row r="591" spans="1:4">
      <c r="A591" s="36"/>
      <c r="C591" s="37"/>
      <c r="D591" s="42"/>
    </row>
    <row r="592" spans="1:4">
      <c r="A592" s="36"/>
      <c r="C592" s="37"/>
      <c r="D592" s="42"/>
    </row>
    <row r="593" spans="1:4">
      <c r="A593" s="36"/>
      <c r="C593" s="37"/>
      <c r="D593" s="42"/>
    </row>
    <row r="594" spans="1:4">
      <c r="A594" s="36"/>
      <c r="C594" s="37"/>
      <c r="D594" s="42"/>
    </row>
    <row r="595" spans="1:4">
      <c r="A595" s="36"/>
      <c r="C595" s="37"/>
      <c r="D595" s="42"/>
    </row>
    <row r="596" spans="1:4">
      <c r="A596" s="36"/>
      <c r="C596" s="37"/>
      <c r="D596" s="42"/>
    </row>
    <row r="597" spans="1:4">
      <c r="A597" s="36"/>
      <c r="C597" s="37"/>
      <c r="D597" s="42"/>
    </row>
    <row r="598" spans="1:4">
      <c r="A598" s="36"/>
      <c r="C598" s="37"/>
      <c r="D598" s="42"/>
    </row>
    <row r="599" spans="1:4">
      <c r="A599" s="36"/>
      <c r="C599" s="37"/>
      <c r="D599" s="42"/>
    </row>
    <row r="600" spans="1:4">
      <c r="A600" s="36"/>
      <c r="C600" s="37"/>
      <c r="D600" s="42"/>
    </row>
    <row r="601" spans="1:4">
      <c r="A601" s="36"/>
      <c r="C601" s="37"/>
      <c r="D601" s="42"/>
    </row>
    <row r="602" spans="1:4">
      <c r="A602" s="36"/>
      <c r="C602" s="37"/>
      <c r="D602" s="42"/>
    </row>
    <row r="603" spans="1:4">
      <c r="A603" s="36"/>
      <c r="C603" s="37"/>
      <c r="D603" s="42"/>
    </row>
    <row r="604" spans="1:4">
      <c r="A604" s="36"/>
      <c r="C604" s="37"/>
      <c r="D604" s="42"/>
    </row>
    <row r="605" spans="1:4">
      <c r="A605" s="36"/>
      <c r="C605" s="37"/>
      <c r="D605" s="42"/>
    </row>
    <row r="606" spans="1:4">
      <c r="A606" s="36"/>
      <c r="C606" s="37"/>
      <c r="D606" s="42"/>
    </row>
    <row r="607" spans="1:4">
      <c r="A607" s="36"/>
      <c r="C607" s="37"/>
      <c r="D607" s="42"/>
    </row>
    <row r="608" spans="1:4">
      <c r="A608" s="36"/>
      <c r="C608" s="37"/>
      <c r="D608" s="42"/>
    </row>
    <row r="609" spans="1:4">
      <c r="A609" s="36"/>
      <c r="C609" s="37"/>
      <c r="D609" s="42"/>
    </row>
    <row r="610" spans="1:4">
      <c r="A610" s="36"/>
      <c r="C610" s="37"/>
      <c r="D610" s="42"/>
    </row>
    <row r="611" spans="1:4">
      <c r="A611" s="36"/>
      <c r="C611" s="37"/>
      <c r="D611" s="42"/>
    </row>
    <row r="612" spans="1:4">
      <c r="A612" s="36"/>
      <c r="C612" s="37"/>
      <c r="D612" s="42"/>
    </row>
    <row r="613" spans="1:4">
      <c r="A613" s="36"/>
      <c r="C613" s="37"/>
      <c r="D613" s="42"/>
    </row>
    <row r="614" spans="1:4">
      <c r="A614" s="36"/>
      <c r="C614" s="37"/>
      <c r="D614" s="42"/>
    </row>
    <row r="615" spans="1:4">
      <c r="A615" s="36"/>
      <c r="C615" s="37"/>
      <c r="D615" s="42"/>
    </row>
    <row r="616" spans="1:4">
      <c r="A616" s="36"/>
      <c r="C616" s="37"/>
      <c r="D616" s="42"/>
    </row>
    <row r="617" spans="1:4">
      <c r="A617" s="36"/>
      <c r="C617" s="37"/>
      <c r="D617" s="42"/>
    </row>
    <row r="618" spans="1:4">
      <c r="A618" s="36"/>
      <c r="C618" s="37"/>
      <c r="D618" s="42"/>
    </row>
    <row r="619" spans="1:4">
      <c r="A619" s="36"/>
      <c r="C619" s="37"/>
      <c r="D619" s="42"/>
    </row>
    <row r="620" spans="1:4">
      <c r="A620" s="36"/>
      <c r="C620" s="37"/>
      <c r="D620" s="42"/>
    </row>
    <row r="621" spans="1:4">
      <c r="A621" s="36"/>
      <c r="C621" s="37"/>
      <c r="D621" s="42"/>
    </row>
    <row r="622" spans="1:4">
      <c r="A622" s="36"/>
      <c r="C622" s="37"/>
      <c r="D622" s="42"/>
    </row>
    <row r="623" spans="1:4">
      <c r="A623" s="36"/>
      <c r="C623" s="37"/>
      <c r="D623" s="42"/>
    </row>
    <row r="624" spans="1:4">
      <c r="A624" s="36"/>
      <c r="C624" s="37"/>
      <c r="D624" s="42"/>
    </row>
    <row r="625" spans="1:4">
      <c r="A625" s="36"/>
      <c r="C625" s="37"/>
      <c r="D625" s="42"/>
    </row>
    <row r="626" spans="1:4">
      <c r="A626" s="36"/>
      <c r="C626" s="37"/>
      <c r="D626" s="42"/>
    </row>
    <row r="627" spans="1:4">
      <c r="A627" s="36"/>
      <c r="C627" s="37"/>
      <c r="D627" s="42"/>
    </row>
    <row r="628" spans="1:4">
      <c r="A628" s="36"/>
      <c r="C628" s="37"/>
      <c r="D628" s="42"/>
    </row>
    <row r="629" spans="1:4">
      <c r="A629" s="36"/>
      <c r="C629" s="37"/>
      <c r="D629" s="42"/>
    </row>
    <row r="630" spans="1:4">
      <c r="A630" s="36"/>
      <c r="C630" s="37"/>
      <c r="D630" s="42"/>
    </row>
    <row r="631" spans="1:4">
      <c r="A631" s="36"/>
      <c r="C631" s="37"/>
      <c r="D631" s="42"/>
    </row>
    <row r="632" spans="1:4">
      <c r="A632" s="36"/>
      <c r="C632" s="37"/>
      <c r="D632" s="42"/>
    </row>
    <row r="633" spans="1:4">
      <c r="A633" s="36"/>
      <c r="C633" s="37"/>
      <c r="D633" s="42"/>
    </row>
    <row r="634" spans="1:4">
      <c r="A634" s="36"/>
      <c r="C634" s="37"/>
      <c r="D634" s="42"/>
    </row>
    <row r="635" spans="1:4">
      <c r="A635" s="36"/>
      <c r="C635" s="37"/>
      <c r="D635" s="42"/>
    </row>
    <row r="636" spans="1:4">
      <c r="A636" s="36"/>
      <c r="C636" s="37"/>
      <c r="D636" s="42"/>
    </row>
    <row r="637" spans="1:4">
      <c r="A637" s="36"/>
      <c r="C637" s="37"/>
      <c r="D637" s="42"/>
    </row>
    <row r="638" spans="1:4">
      <c r="A638" s="36"/>
      <c r="C638" s="37"/>
      <c r="D638" s="42"/>
    </row>
    <row r="639" spans="1:4">
      <c r="A639" s="36"/>
      <c r="C639" s="37"/>
      <c r="D639" s="42"/>
    </row>
    <row r="640" spans="1:4">
      <c r="A640" s="36"/>
      <c r="C640" s="37"/>
      <c r="D640" s="42"/>
    </row>
    <row r="641" spans="1:4">
      <c r="A641" s="36"/>
      <c r="C641" s="37"/>
      <c r="D641" s="42"/>
    </row>
    <row r="642" spans="1:4">
      <c r="A642" s="36"/>
      <c r="C642" s="37"/>
      <c r="D642" s="42"/>
    </row>
    <row r="643" spans="1:4">
      <c r="A643" s="36"/>
      <c r="C643" s="37"/>
      <c r="D643" s="42"/>
    </row>
    <row r="644" spans="1:4">
      <c r="A644" s="36"/>
      <c r="C644" s="37"/>
      <c r="D644" s="42"/>
    </row>
    <row r="645" spans="1:4">
      <c r="A645" s="36"/>
      <c r="C645" s="37"/>
      <c r="D645" s="42"/>
    </row>
    <row r="646" spans="1:4">
      <c r="A646" s="36"/>
      <c r="C646" s="37"/>
      <c r="D646" s="42"/>
    </row>
    <row r="647" spans="1:4">
      <c r="A647" s="36"/>
      <c r="C647" s="37"/>
      <c r="D647" s="42"/>
    </row>
    <row r="648" spans="1:4">
      <c r="A648" s="36"/>
      <c r="C648" s="37"/>
      <c r="D648" s="42"/>
    </row>
    <row r="649" spans="1:4">
      <c r="A649" s="36"/>
      <c r="C649" s="37"/>
      <c r="D649" s="42"/>
    </row>
    <row r="650" spans="1:4">
      <c r="A650" s="36"/>
      <c r="C650" s="37"/>
      <c r="D650" s="42"/>
    </row>
    <row r="651" spans="1:4">
      <c r="A651" s="36"/>
      <c r="C651" s="37"/>
      <c r="D651" s="42"/>
    </row>
    <row r="652" spans="1:4">
      <c r="A652" s="36"/>
      <c r="C652" s="37"/>
      <c r="D652" s="42"/>
    </row>
    <row r="653" spans="1:4">
      <c r="A653" s="36"/>
      <c r="C653" s="37"/>
      <c r="D653" s="42"/>
    </row>
    <row r="654" spans="1:4">
      <c r="A654" s="36"/>
      <c r="C654" s="37"/>
      <c r="D654" s="42"/>
    </row>
    <row r="655" spans="1:4">
      <c r="A655" s="36"/>
      <c r="C655" s="37"/>
      <c r="D655" s="42"/>
    </row>
    <row r="656" spans="1:4">
      <c r="A656" s="36"/>
      <c r="C656" s="37"/>
      <c r="D656" s="42"/>
    </row>
    <row r="657" spans="1:4">
      <c r="A657" s="36"/>
      <c r="C657" s="37"/>
      <c r="D657" s="42"/>
    </row>
    <row r="658" spans="1:4">
      <c r="A658" s="36"/>
      <c r="C658" s="37"/>
      <c r="D658" s="42"/>
    </row>
    <row r="659" spans="1:4">
      <c r="A659" s="36"/>
      <c r="C659" s="37"/>
      <c r="D659" s="42"/>
    </row>
    <row r="660" spans="1:4">
      <c r="A660" s="36"/>
      <c r="C660" s="37"/>
      <c r="D660" s="42"/>
    </row>
    <row r="661" spans="1:4">
      <c r="A661" s="36"/>
      <c r="C661" s="37"/>
      <c r="D661" s="42"/>
    </row>
    <row r="662" spans="1:4">
      <c r="A662" s="36"/>
      <c r="C662" s="37"/>
      <c r="D662" s="42"/>
    </row>
    <row r="663" spans="1:4">
      <c r="A663" s="36"/>
      <c r="C663" s="37"/>
      <c r="D663" s="42"/>
    </row>
    <row r="664" spans="1:4">
      <c r="A664" s="36"/>
      <c r="C664" s="37"/>
      <c r="D664" s="42"/>
    </row>
    <row r="665" spans="1:4">
      <c r="A665" s="36"/>
      <c r="C665" s="37"/>
      <c r="D665" s="42"/>
    </row>
    <row r="666" spans="1:4">
      <c r="A666" s="36"/>
      <c r="C666" s="37"/>
      <c r="D666" s="42"/>
    </row>
    <row r="667" spans="1:4">
      <c r="A667" s="36"/>
      <c r="C667" s="37"/>
      <c r="D667" s="42"/>
    </row>
    <row r="668" spans="1:4">
      <c r="A668" s="36"/>
      <c r="C668" s="37"/>
      <c r="D668" s="42"/>
    </row>
    <row r="669" spans="1:4">
      <c r="A669" s="36"/>
      <c r="C669" s="37"/>
      <c r="D669" s="42"/>
    </row>
    <row r="670" spans="1:4">
      <c r="A670" s="36"/>
      <c r="C670" s="37"/>
      <c r="D670" s="42"/>
    </row>
    <row r="671" spans="1:4">
      <c r="A671" s="36"/>
      <c r="C671" s="37"/>
      <c r="D671" s="42"/>
    </row>
    <row r="672" spans="1:4">
      <c r="A672" s="36"/>
      <c r="C672" s="37"/>
      <c r="D672" s="42"/>
    </row>
    <row r="673" spans="1:4">
      <c r="A673" s="36"/>
      <c r="C673" s="37"/>
      <c r="D673" s="42"/>
    </row>
    <row r="674" spans="1:4">
      <c r="A674" s="36"/>
      <c r="C674" s="37"/>
      <c r="D674" s="42"/>
    </row>
    <row r="675" spans="1:4">
      <c r="A675" s="36"/>
      <c r="C675" s="37"/>
      <c r="D675" s="42"/>
    </row>
    <row r="676" spans="1:4">
      <c r="A676" s="36"/>
      <c r="C676" s="37"/>
      <c r="D676" s="42"/>
    </row>
    <row r="677" spans="1:4">
      <c r="A677" s="36"/>
      <c r="C677" s="37"/>
      <c r="D677" s="42"/>
    </row>
    <row r="678" spans="1:4">
      <c r="A678" s="36"/>
      <c r="C678" s="37"/>
      <c r="D678" s="42"/>
    </row>
    <row r="679" spans="1:4">
      <c r="A679" s="36"/>
      <c r="C679" s="37"/>
      <c r="D679" s="42"/>
    </row>
    <row r="680" spans="1:4">
      <c r="A680" s="36"/>
      <c r="C680" s="37"/>
      <c r="D680" s="42"/>
    </row>
    <row r="681" spans="1:4">
      <c r="A681" s="36"/>
      <c r="C681" s="37"/>
      <c r="D681" s="42"/>
    </row>
    <row r="682" spans="1:4">
      <c r="A682" s="36"/>
      <c r="C682" s="37"/>
      <c r="D682" s="42"/>
    </row>
    <row r="683" spans="1:4">
      <c r="A683" s="36"/>
      <c r="C683" s="37"/>
      <c r="D683" s="42"/>
    </row>
    <row r="684" spans="1:4">
      <c r="A684" s="36"/>
      <c r="C684" s="37"/>
      <c r="D684" s="42"/>
    </row>
    <row r="685" spans="1:4">
      <c r="A685" s="36"/>
      <c r="C685" s="37"/>
      <c r="D685" s="42"/>
    </row>
    <row r="686" spans="1:4">
      <c r="A686" s="36"/>
      <c r="C686" s="37"/>
      <c r="D686" s="42"/>
    </row>
    <row r="687" spans="1:4">
      <c r="A687" s="36"/>
      <c r="C687" s="37"/>
      <c r="D687" s="42"/>
    </row>
    <row r="688" spans="1:4">
      <c r="A688" s="36"/>
      <c r="C688" s="37"/>
      <c r="D688" s="42"/>
    </row>
    <row r="689" spans="1:4">
      <c r="A689" s="36"/>
      <c r="C689" s="37"/>
      <c r="D689" s="42"/>
    </row>
    <row r="690" spans="1:4">
      <c r="A690" s="36"/>
      <c r="C690" s="37"/>
      <c r="D690" s="42"/>
    </row>
    <row r="691" spans="1:4">
      <c r="A691" s="36"/>
      <c r="C691" s="37"/>
      <c r="D691" s="42"/>
    </row>
    <row r="692" spans="1:4">
      <c r="A692" s="36"/>
      <c r="C692" s="37"/>
      <c r="D692" s="42"/>
    </row>
    <row r="693" spans="1:4">
      <c r="A693" s="36"/>
      <c r="C693" s="37"/>
      <c r="D693" s="42"/>
    </row>
    <row r="694" spans="1:4">
      <c r="A694" s="36"/>
      <c r="C694" s="37"/>
      <c r="D694" s="42"/>
    </row>
    <row r="695" spans="1:4">
      <c r="A695" s="36"/>
      <c r="C695" s="37"/>
      <c r="D695" s="42"/>
    </row>
    <row r="696" spans="1:4">
      <c r="A696" s="36"/>
      <c r="C696" s="37"/>
      <c r="D696" s="42"/>
    </row>
    <row r="697" spans="1:4">
      <c r="A697" s="36"/>
      <c r="C697" s="37"/>
      <c r="D697" s="42"/>
    </row>
    <row r="698" spans="1:4">
      <c r="A698" s="36"/>
      <c r="C698" s="37"/>
      <c r="D698" s="42"/>
    </row>
    <row r="699" spans="1:4">
      <c r="A699" s="36"/>
      <c r="C699" s="37"/>
      <c r="D699" s="42"/>
    </row>
    <row r="700" spans="1:4">
      <c r="A700" s="36"/>
      <c r="C700" s="37"/>
      <c r="D700" s="42"/>
    </row>
    <row r="701" spans="1:4">
      <c r="A701" s="36"/>
      <c r="C701" s="37"/>
      <c r="D701" s="42"/>
    </row>
    <row r="702" spans="1:4">
      <c r="A702" s="36"/>
      <c r="C702" s="37"/>
      <c r="D702" s="42"/>
    </row>
    <row r="703" spans="1:4">
      <c r="A703" s="36"/>
      <c r="C703" s="37"/>
      <c r="D703" s="42"/>
    </row>
    <row r="704" spans="1:4">
      <c r="A704" s="36"/>
      <c r="C704" s="37"/>
      <c r="D704" s="42"/>
    </row>
    <row r="705" spans="1:4">
      <c r="A705" s="36"/>
      <c r="C705" s="37"/>
      <c r="D705" s="42"/>
    </row>
    <row r="706" spans="1:4">
      <c r="A706" s="36"/>
      <c r="C706" s="37"/>
      <c r="D706" s="42"/>
    </row>
    <row r="707" spans="1:4">
      <c r="A707" s="36"/>
      <c r="C707" s="37"/>
      <c r="D707" s="42"/>
    </row>
    <row r="708" spans="1:4">
      <c r="A708" s="36"/>
      <c r="C708" s="37"/>
      <c r="D708" s="42"/>
    </row>
    <row r="709" spans="1:4">
      <c r="A709" s="36"/>
      <c r="C709" s="37"/>
      <c r="D709" s="42"/>
    </row>
    <row r="710" spans="1:4">
      <c r="A710" s="36"/>
      <c r="C710" s="37"/>
      <c r="D710" s="42"/>
    </row>
    <row r="711" spans="1:4">
      <c r="A711" s="36"/>
      <c r="C711" s="37"/>
      <c r="D711" s="42"/>
    </row>
    <row r="712" spans="1:4">
      <c r="A712" s="36"/>
      <c r="C712" s="37"/>
      <c r="D712" s="42"/>
    </row>
    <row r="713" spans="1:4">
      <c r="A713" s="36"/>
      <c r="C713" s="37"/>
      <c r="D713" s="42"/>
    </row>
    <row r="714" spans="1:4">
      <c r="A714" s="36"/>
      <c r="C714" s="37"/>
      <c r="D714" s="42"/>
    </row>
    <row r="715" spans="1:4">
      <c r="A715" s="36"/>
      <c r="C715" s="37"/>
      <c r="D715" s="42"/>
    </row>
    <row r="716" spans="1:4">
      <c r="A716" s="36"/>
      <c r="C716" s="37"/>
      <c r="D716" s="42"/>
    </row>
    <row r="717" spans="1:4">
      <c r="A717" s="36"/>
      <c r="C717" s="37"/>
      <c r="D717" s="42"/>
    </row>
    <row r="718" spans="1:4">
      <c r="A718" s="36"/>
      <c r="C718" s="37"/>
      <c r="D718" s="42"/>
    </row>
    <row r="719" spans="1:4">
      <c r="A719" s="36"/>
      <c r="C719" s="37"/>
      <c r="D719" s="42"/>
    </row>
    <row r="720" spans="1:4">
      <c r="A720" s="36"/>
      <c r="C720" s="37"/>
      <c r="D720" s="42"/>
    </row>
    <row r="721" spans="1:4">
      <c r="A721" s="36"/>
      <c r="C721" s="37"/>
      <c r="D721" s="42"/>
    </row>
    <row r="722" spans="1:4">
      <c r="A722" s="36"/>
      <c r="C722" s="37"/>
      <c r="D722" s="42"/>
    </row>
    <row r="723" spans="1:4">
      <c r="A723" s="36"/>
      <c r="C723" s="37"/>
      <c r="D723" s="42"/>
    </row>
    <row r="724" spans="1:4">
      <c r="A724" s="36"/>
      <c r="C724" s="37"/>
      <c r="D724" s="42"/>
    </row>
    <row r="725" spans="1:4">
      <c r="A725" s="36"/>
      <c r="C725" s="37"/>
      <c r="D725" s="42"/>
    </row>
    <row r="726" spans="1:4">
      <c r="A726" s="36"/>
      <c r="C726" s="37"/>
      <c r="D726" s="42"/>
    </row>
    <row r="727" spans="1:4">
      <c r="A727" s="36"/>
      <c r="C727" s="37"/>
      <c r="D727" s="42"/>
    </row>
    <row r="728" spans="1:4">
      <c r="A728" s="36"/>
      <c r="C728" s="37"/>
      <c r="D728" s="42"/>
    </row>
    <row r="729" spans="1:4">
      <c r="A729" s="36"/>
      <c r="C729" s="37"/>
      <c r="D729" s="42"/>
    </row>
  </sheetData>
  <mergeCells count="41">
    <mergeCell ref="A104:D104"/>
    <mergeCell ref="A109:D109"/>
    <mergeCell ref="B121:C121"/>
    <mergeCell ref="A122:D122"/>
    <mergeCell ref="A192:D192"/>
    <mergeCell ref="A154:D154"/>
    <mergeCell ref="B163:C163"/>
    <mergeCell ref="A164:D164"/>
    <mergeCell ref="A191:D191"/>
    <mergeCell ref="A179:D179"/>
    <mergeCell ref="A123:D123"/>
    <mergeCell ref="A187:D187"/>
    <mergeCell ref="A105:D105"/>
    <mergeCell ref="A4:D4"/>
    <mergeCell ref="A26:D26"/>
    <mergeCell ref="A50:D50"/>
    <mergeCell ref="A5:D5"/>
    <mergeCell ref="A14:D14"/>
    <mergeCell ref="A27:D27"/>
    <mergeCell ref="A92:D92"/>
    <mergeCell ref="B100:C100"/>
    <mergeCell ref="A101:D101"/>
    <mergeCell ref="A51:D51"/>
    <mergeCell ref="A66:D66"/>
    <mergeCell ref="A83:D83"/>
    <mergeCell ref="B57:C57"/>
    <mergeCell ref="A58:D58"/>
    <mergeCell ref="A67:D67"/>
    <mergeCell ref="A74:D74"/>
    <mergeCell ref="B78:C78"/>
    <mergeCell ref="A82:D82"/>
    <mergeCell ref="A79:D79"/>
    <mergeCell ref="B211:C211"/>
    <mergeCell ref="B209:C209"/>
    <mergeCell ref="B210:C210"/>
    <mergeCell ref="A135:D135"/>
    <mergeCell ref="A146:D146"/>
    <mergeCell ref="A147:D147"/>
    <mergeCell ref="A167:D167"/>
    <mergeCell ref="A168:D168"/>
    <mergeCell ref="A201:D201"/>
  </mergeCells>
  <phoneticPr fontId="0" type="noConversion"/>
  <printOptions horizontalCentered="1"/>
  <pageMargins left="0.59055118110236227" right="0" top="0.39370078740157483" bottom="0.78740157480314965" header="0.70866141732283472" footer="0.51181102362204722"/>
  <pageSetup paperSize="9" fitToHeight="3" orientation="portrait" r:id="rId1"/>
  <headerFooter alignWithMargins="0">
    <oddFooter>Strona &amp;P z &amp;N</oddFooter>
  </headerFooter>
  <rowBreaks count="4" manualBreakCount="4">
    <brk id="57" max="3" man="1"/>
    <brk id="108" max="3" man="1"/>
    <brk id="153" max="3" man="1"/>
    <brk id="190"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view="pageBreakPreview" topLeftCell="A10" zoomScale="95" zoomScaleNormal="100" zoomScaleSheetLayoutView="95" workbookViewId="0">
      <selection activeCell="Q22" sqref="Q22"/>
    </sheetView>
  </sheetViews>
  <sheetFormatPr defaultRowHeight="12.75"/>
  <cols>
    <col min="1" max="1" width="5.140625" customWidth="1"/>
    <col min="2" max="2" width="22.140625" customWidth="1"/>
    <col min="3" max="3" width="17" customWidth="1"/>
    <col min="4" max="4" width="15.5703125" customWidth="1"/>
    <col min="5" max="5" width="22.7109375" customWidth="1"/>
    <col min="6" max="6" width="11.85546875" customWidth="1"/>
    <col min="7" max="7" width="16.5703125" customWidth="1"/>
    <col min="8" max="8" width="8.42578125" customWidth="1"/>
    <col min="9" max="9" width="8" customWidth="1"/>
    <col min="10" max="10" width="11.7109375" customWidth="1"/>
    <col min="11" max="11" width="13.5703125" customWidth="1"/>
    <col min="12" max="12" width="7.7109375" customWidth="1"/>
    <col min="13" max="13" width="7.85546875" customWidth="1"/>
    <col min="14" max="14" width="10.28515625" customWidth="1"/>
    <col min="16" max="17" width="14.5703125" customWidth="1"/>
    <col min="18" max="18" width="15.42578125" customWidth="1"/>
    <col min="19" max="22" width="12" customWidth="1"/>
    <col min="23" max="23" width="13.140625" customWidth="1"/>
  </cols>
  <sheetData>
    <row r="1" spans="1:24" ht="18">
      <c r="A1" s="56" t="s">
        <v>559</v>
      </c>
      <c r="B1" s="57"/>
      <c r="C1" s="57"/>
      <c r="D1" s="57"/>
      <c r="E1" s="58"/>
      <c r="F1" s="57"/>
      <c r="G1" s="57"/>
      <c r="H1" s="57"/>
      <c r="I1" s="57"/>
      <c r="J1" s="59"/>
      <c r="K1" s="59"/>
      <c r="L1" s="60"/>
      <c r="M1" s="57"/>
      <c r="N1" s="57"/>
      <c r="O1" s="57"/>
      <c r="P1" s="61"/>
      <c r="Q1" s="61"/>
      <c r="R1" s="61"/>
      <c r="S1" s="57"/>
      <c r="T1" s="57"/>
      <c r="U1" s="57"/>
      <c r="V1" s="57"/>
      <c r="W1" s="57"/>
      <c r="X1" s="57"/>
    </row>
    <row r="2" spans="1:24">
      <c r="A2" s="309" t="s">
        <v>560</v>
      </c>
      <c r="B2" s="309"/>
      <c r="C2" s="309"/>
      <c r="D2" s="309"/>
      <c r="E2" s="309"/>
      <c r="F2" s="309"/>
      <c r="G2" s="309"/>
      <c r="H2" s="309"/>
      <c r="I2" s="309"/>
      <c r="J2" s="309"/>
      <c r="K2" s="62"/>
      <c r="L2" s="60"/>
      <c r="M2" s="57"/>
      <c r="N2" s="57"/>
      <c r="O2" s="57"/>
      <c r="P2" s="61"/>
      <c r="Q2" s="61"/>
      <c r="R2" s="61"/>
      <c r="S2" s="57"/>
      <c r="T2" s="57"/>
      <c r="U2" s="57"/>
      <c r="V2" s="57"/>
      <c r="W2" s="57"/>
      <c r="X2" s="57"/>
    </row>
    <row r="3" spans="1:24" ht="11.25" customHeight="1">
      <c r="A3" s="310" t="s">
        <v>11</v>
      </c>
      <c r="B3" s="296" t="s">
        <v>562</v>
      </c>
      <c r="C3" s="296" t="s">
        <v>561</v>
      </c>
      <c r="D3" s="296" t="s">
        <v>563</v>
      </c>
      <c r="E3" s="296" t="s">
        <v>564</v>
      </c>
      <c r="F3" s="296" t="s">
        <v>565</v>
      </c>
      <c r="G3" s="296" t="s">
        <v>566</v>
      </c>
      <c r="H3" s="296" t="s">
        <v>567</v>
      </c>
      <c r="I3" s="296" t="s">
        <v>568</v>
      </c>
      <c r="J3" s="296" t="s">
        <v>569</v>
      </c>
      <c r="K3" s="296" t="s">
        <v>570</v>
      </c>
      <c r="L3" s="296" t="s">
        <v>571</v>
      </c>
      <c r="M3" s="296" t="s">
        <v>572</v>
      </c>
      <c r="N3" s="296" t="s">
        <v>573</v>
      </c>
      <c r="O3" s="296" t="s">
        <v>756</v>
      </c>
      <c r="P3" s="315" t="s">
        <v>727</v>
      </c>
      <c r="Q3" s="316"/>
      <c r="R3" s="317"/>
      <c r="S3" s="296" t="s">
        <v>965</v>
      </c>
      <c r="T3" s="296"/>
      <c r="U3" s="296" t="s">
        <v>966</v>
      </c>
      <c r="V3" s="296"/>
      <c r="W3" s="312" t="s">
        <v>967</v>
      </c>
      <c r="X3" s="311" t="s">
        <v>968</v>
      </c>
    </row>
    <row r="4" spans="1:24">
      <c r="A4" s="310"/>
      <c r="B4" s="296"/>
      <c r="C4" s="296"/>
      <c r="D4" s="296"/>
      <c r="E4" s="296"/>
      <c r="F4" s="296"/>
      <c r="G4" s="296"/>
      <c r="H4" s="296"/>
      <c r="I4" s="296"/>
      <c r="J4" s="296"/>
      <c r="K4" s="296"/>
      <c r="L4" s="296"/>
      <c r="M4" s="296"/>
      <c r="N4" s="296"/>
      <c r="O4" s="296"/>
      <c r="P4" s="318"/>
      <c r="Q4" s="319"/>
      <c r="R4" s="320"/>
      <c r="S4" s="296"/>
      <c r="T4" s="296"/>
      <c r="U4" s="296"/>
      <c r="V4" s="296"/>
      <c r="W4" s="313"/>
      <c r="X4" s="311"/>
    </row>
    <row r="5" spans="1:24" ht="36.75" customHeight="1">
      <c r="A5" s="310"/>
      <c r="B5" s="296"/>
      <c r="C5" s="296"/>
      <c r="D5" s="296"/>
      <c r="E5" s="296"/>
      <c r="F5" s="296"/>
      <c r="G5" s="296"/>
      <c r="H5" s="296"/>
      <c r="I5" s="296"/>
      <c r="J5" s="296"/>
      <c r="K5" s="296"/>
      <c r="L5" s="296"/>
      <c r="M5" s="296"/>
      <c r="N5" s="296"/>
      <c r="O5" s="296"/>
      <c r="P5" s="55" t="s">
        <v>727</v>
      </c>
      <c r="Q5" s="55" t="s">
        <v>574</v>
      </c>
      <c r="R5" s="55" t="s">
        <v>575</v>
      </c>
      <c r="S5" s="13" t="s">
        <v>576</v>
      </c>
      <c r="T5" s="13" t="s">
        <v>577</v>
      </c>
      <c r="U5" s="13" t="s">
        <v>576</v>
      </c>
      <c r="V5" s="13" t="s">
        <v>577</v>
      </c>
      <c r="W5" s="314"/>
      <c r="X5" s="311"/>
    </row>
    <row r="6" spans="1:24" s="79" customFormat="1" ht="18.75" customHeight="1">
      <c r="A6" s="64">
        <v>1</v>
      </c>
      <c r="B6" s="64" t="s">
        <v>479</v>
      </c>
      <c r="C6" s="64" t="s">
        <v>578</v>
      </c>
      <c r="D6" s="64" t="s">
        <v>579</v>
      </c>
      <c r="E6" s="64" t="s">
        <v>580</v>
      </c>
      <c r="F6" s="71" t="s">
        <v>581</v>
      </c>
      <c r="G6" s="64" t="s">
        <v>582</v>
      </c>
      <c r="H6" s="64">
        <v>1598</v>
      </c>
      <c r="I6" s="64">
        <v>2016</v>
      </c>
      <c r="J6" s="64" t="s">
        <v>583</v>
      </c>
      <c r="K6" s="64"/>
      <c r="L6" s="64">
        <v>5</v>
      </c>
      <c r="M6" s="64">
        <v>1.2</v>
      </c>
      <c r="N6" s="69">
        <v>2897</v>
      </c>
      <c r="O6" s="64">
        <v>113206</v>
      </c>
      <c r="P6" s="67">
        <v>27700</v>
      </c>
      <c r="Q6" s="67" t="s">
        <v>2</v>
      </c>
      <c r="R6" s="67">
        <f>P6</f>
        <v>27700</v>
      </c>
      <c r="S6" s="81" t="s">
        <v>684</v>
      </c>
      <c r="T6" s="81" t="s">
        <v>673</v>
      </c>
      <c r="U6" s="81" t="s">
        <v>684</v>
      </c>
      <c r="V6" s="81" t="s">
        <v>673</v>
      </c>
      <c r="W6" s="81" t="s">
        <v>962</v>
      </c>
      <c r="X6" s="63" t="s">
        <v>132</v>
      </c>
    </row>
    <row r="7" spans="1:24" s="79" customFormat="1" ht="18.75" customHeight="1">
      <c r="A7" s="64">
        <v>2</v>
      </c>
      <c r="B7" s="64" t="s">
        <v>479</v>
      </c>
      <c r="C7" s="69" t="s">
        <v>584</v>
      </c>
      <c r="D7" s="69" t="s">
        <v>585</v>
      </c>
      <c r="E7" s="64" t="s">
        <v>586</v>
      </c>
      <c r="F7" s="71" t="s">
        <v>587</v>
      </c>
      <c r="G7" s="64" t="s">
        <v>588</v>
      </c>
      <c r="H7" s="64">
        <v>11100</v>
      </c>
      <c r="I7" s="64">
        <v>1989</v>
      </c>
      <c r="J7" s="64">
        <v>1989</v>
      </c>
      <c r="K7" s="64"/>
      <c r="L7" s="64">
        <v>4</v>
      </c>
      <c r="M7" s="64">
        <v>6.6</v>
      </c>
      <c r="N7" s="64">
        <v>15.7</v>
      </c>
      <c r="O7" s="64"/>
      <c r="P7" s="66">
        <v>1900</v>
      </c>
      <c r="Q7" s="66">
        <v>10000</v>
      </c>
      <c r="R7" s="66">
        <f>SUM(P7:Q7)</f>
        <v>11900</v>
      </c>
      <c r="S7" s="81" t="s">
        <v>685</v>
      </c>
      <c r="T7" s="81" t="s">
        <v>674</v>
      </c>
      <c r="U7" s="81" t="s">
        <v>685</v>
      </c>
      <c r="V7" s="81" t="s">
        <v>674</v>
      </c>
      <c r="W7" s="81"/>
      <c r="X7" s="70"/>
    </row>
    <row r="8" spans="1:24" s="79" customFormat="1" ht="18.75" customHeight="1">
      <c r="A8" s="64">
        <v>3</v>
      </c>
      <c r="B8" s="64" t="s">
        <v>479</v>
      </c>
      <c r="C8" s="64" t="s">
        <v>584</v>
      </c>
      <c r="D8" s="64" t="s">
        <v>589</v>
      </c>
      <c r="E8" s="64">
        <v>11519</v>
      </c>
      <c r="F8" s="71" t="s">
        <v>590</v>
      </c>
      <c r="G8" s="64" t="s">
        <v>588</v>
      </c>
      <c r="H8" s="64">
        <v>6842</v>
      </c>
      <c r="I8" s="64">
        <v>1988</v>
      </c>
      <c r="J8" s="64">
        <v>1988</v>
      </c>
      <c r="K8" s="64"/>
      <c r="L8" s="64">
        <v>6</v>
      </c>
      <c r="M8" s="64">
        <v>3.5</v>
      </c>
      <c r="N8" s="64">
        <v>10.5</v>
      </c>
      <c r="O8" s="64"/>
      <c r="P8" s="66">
        <v>1500</v>
      </c>
      <c r="Q8" s="66">
        <v>22000</v>
      </c>
      <c r="R8" s="66">
        <f>SUM(P8:Q8)</f>
        <v>23500</v>
      </c>
      <c r="S8" s="81" t="s">
        <v>686</v>
      </c>
      <c r="T8" s="81" t="s">
        <v>675</v>
      </c>
      <c r="U8" s="81" t="s">
        <v>686</v>
      </c>
      <c r="V8" s="81" t="s">
        <v>675</v>
      </c>
      <c r="W8" s="81"/>
      <c r="X8" s="70"/>
    </row>
    <row r="9" spans="1:24" s="79" customFormat="1" ht="18.75" customHeight="1">
      <c r="A9" s="64">
        <v>4</v>
      </c>
      <c r="B9" s="64" t="s">
        <v>479</v>
      </c>
      <c r="C9" s="64" t="s">
        <v>584</v>
      </c>
      <c r="D9" s="85" t="s">
        <v>591</v>
      </c>
      <c r="E9" s="64" t="s">
        <v>592</v>
      </c>
      <c r="F9" s="71" t="s">
        <v>593</v>
      </c>
      <c r="G9" s="64" t="s">
        <v>588</v>
      </c>
      <c r="H9" s="64">
        <v>6842</v>
      </c>
      <c r="I9" s="64">
        <v>1981</v>
      </c>
      <c r="J9" s="64">
        <v>1981</v>
      </c>
      <c r="K9" s="64"/>
      <c r="L9" s="64">
        <v>6</v>
      </c>
      <c r="M9" s="64">
        <v>1.7</v>
      </c>
      <c r="N9" s="64">
        <v>10.7</v>
      </c>
      <c r="O9" s="64"/>
      <c r="P9" s="66">
        <v>1200</v>
      </c>
      <c r="Q9" s="66">
        <v>36000</v>
      </c>
      <c r="R9" s="66">
        <f>SUM(P9:Q9)</f>
        <v>37200</v>
      </c>
      <c r="S9" s="81" t="s">
        <v>686</v>
      </c>
      <c r="T9" s="81" t="s">
        <v>675</v>
      </c>
      <c r="U9" s="81" t="s">
        <v>686</v>
      </c>
      <c r="V9" s="81" t="s">
        <v>675</v>
      </c>
      <c r="W9" s="81"/>
      <c r="X9" s="70"/>
    </row>
    <row r="10" spans="1:24" s="79" customFormat="1" ht="18.75" customHeight="1">
      <c r="A10" s="64">
        <v>5</v>
      </c>
      <c r="B10" s="64" t="s">
        <v>479</v>
      </c>
      <c r="C10" s="64" t="s">
        <v>594</v>
      </c>
      <c r="D10" s="64" t="s">
        <v>595</v>
      </c>
      <c r="E10" s="64" t="s">
        <v>596</v>
      </c>
      <c r="F10" s="71" t="s">
        <v>597</v>
      </c>
      <c r="G10" s="64" t="s">
        <v>588</v>
      </c>
      <c r="H10" s="64">
        <v>2120</v>
      </c>
      <c r="I10" s="64">
        <v>1978</v>
      </c>
      <c r="J10" s="64">
        <v>1978</v>
      </c>
      <c r="K10" s="64"/>
      <c r="L10" s="64">
        <v>8</v>
      </c>
      <c r="M10" s="64">
        <v>0.5</v>
      </c>
      <c r="N10" s="64">
        <v>2.4</v>
      </c>
      <c r="O10" s="64"/>
      <c r="P10" s="66"/>
      <c r="Q10" s="66" t="s">
        <v>2</v>
      </c>
      <c r="R10" s="66" t="s">
        <v>2</v>
      </c>
      <c r="S10" s="81" t="s">
        <v>686</v>
      </c>
      <c r="T10" s="81" t="s">
        <v>675</v>
      </c>
      <c r="U10" s="81" t="s">
        <v>2</v>
      </c>
      <c r="V10" s="81" t="s">
        <v>2</v>
      </c>
      <c r="W10" s="81"/>
      <c r="X10" s="70"/>
    </row>
    <row r="11" spans="1:24" s="79" customFormat="1" ht="18.75" customHeight="1">
      <c r="A11" s="64">
        <v>6</v>
      </c>
      <c r="B11" s="64" t="s">
        <v>479</v>
      </c>
      <c r="C11" s="64" t="s">
        <v>598</v>
      </c>
      <c r="D11" s="82" t="s">
        <v>585</v>
      </c>
      <c r="E11" s="64">
        <v>15117</v>
      </c>
      <c r="F11" s="71" t="s">
        <v>599</v>
      </c>
      <c r="G11" s="64" t="s">
        <v>588</v>
      </c>
      <c r="H11" s="64">
        <v>11100</v>
      </c>
      <c r="I11" s="64">
        <v>1987</v>
      </c>
      <c r="J11" s="64">
        <v>1987</v>
      </c>
      <c r="K11" s="64"/>
      <c r="L11" s="64">
        <v>4</v>
      </c>
      <c r="M11" s="64">
        <v>3</v>
      </c>
      <c r="N11" s="64">
        <v>15.4</v>
      </c>
      <c r="O11" s="64"/>
      <c r="P11" s="66">
        <v>2200</v>
      </c>
      <c r="Q11" s="66">
        <v>12500</v>
      </c>
      <c r="R11" s="66">
        <f>SUM(P11:Q11)</f>
        <v>14700</v>
      </c>
      <c r="S11" s="81" t="s">
        <v>686</v>
      </c>
      <c r="T11" s="81" t="s">
        <v>675</v>
      </c>
      <c r="U11" s="81" t="s">
        <v>686</v>
      </c>
      <c r="V11" s="81" t="s">
        <v>675</v>
      </c>
      <c r="W11" s="81"/>
      <c r="X11" s="70"/>
    </row>
    <row r="12" spans="1:24" s="79" customFormat="1" ht="17.25" customHeight="1">
      <c r="A12" s="64">
        <v>7</v>
      </c>
      <c r="B12" s="64" t="s">
        <v>479</v>
      </c>
      <c r="C12" s="64" t="s">
        <v>600</v>
      </c>
      <c r="D12" s="64" t="s">
        <v>601</v>
      </c>
      <c r="E12" s="64" t="s">
        <v>602</v>
      </c>
      <c r="F12" s="71" t="s">
        <v>603</v>
      </c>
      <c r="G12" s="64" t="s">
        <v>604</v>
      </c>
      <c r="H12" s="64">
        <v>5861</v>
      </c>
      <c r="I12" s="64">
        <v>1994</v>
      </c>
      <c r="J12" s="69">
        <v>1994</v>
      </c>
      <c r="K12" s="64"/>
      <c r="L12" s="64">
        <v>3</v>
      </c>
      <c r="M12" s="64">
        <v>3</v>
      </c>
      <c r="N12" s="69">
        <v>12</v>
      </c>
      <c r="O12" s="64"/>
      <c r="P12" s="66">
        <v>2900</v>
      </c>
      <c r="Q12" s="66">
        <v>10000</v>
      </c>
      <c r="R12" s="66">
        <f t="shared" ref="R12:R20" si="0">SUM(P12:Q12)</f>
        <v>12900</v>
      </c>
      <c r="S12" s="64" t="s">
        <v>687</v>
      </c>
      <c r="T12" s="64" t="s">
        <v>676</v>
      </c>
      <c r="U12" s="64" t="s">
        <v>687</v>
      </c>
      <c r="V12" s="64" t="s">
        <v>676</v>
      </c>
      <c r="W12" s="64"/>
      <c r="X12" s="70"/>
    </row>
    <row r="13" spans="1:24" s="79" customFormat="1" ht="23.25" customHeight="1">
      <c r="A13" s="64">
        <v>8</v>
      </c>
      <c r="B13" s="64" t="s">
        <v>479</v>
      </c>
      <c r="C13" s="69" t="s">
        <v>605</v>
      </c>
      <c r="D13" s="69">
        <v>3302</v>
      </c>
      <c r="E13" s="69" t="s">
        <v>606</v>
      </c>
      <c r="F13" s="71" t="s">
        <v>607</v>
      </c>
      <c r="G13" s="69" t="s">
        <v>588</v>
      </c>
      <c r="H13" s="69">
        <v>2417</v>
      </c>
      <c r="I13" s="69">
        <v>1996</v>
      </c>
      <c r="J13" s="69">
        <v>1996</v>
      </c>
      <c r="K13" s="64"/>
      <c r="L13" s="69">
        <v>6</v>
      </c>
      <c r="M13" s="64">
        <v>1.1000000000000001</v>
      </c>
      <c r="N13" s="69">
        <v>2.9</v>
      </c>
      <c r="O13" s="64"/>
      <c r="P13" s="66">
        <v>2700</v>
      </c>
      <c r="Q13" s="66">
        <v>10000</v>
      </c>
      <c r="R13" s="66">
        <f t="shared" si="0"/>
        <v>12700</v>
      </c>
      <c r="S13" s="64" t="s">
        <v>687</v>
      </c>
      <c r="T13" s="64" t="s">
        <v>676</v>
      </c>
      <c r="U13" s="64" t="s">
        <v>687</v>
      </c>
      <c r="V13" s="64" t="s">
        <v>676</v>
      </c>
      <c r="W13" s="64"/>
      <c r="X13" s="70"/>
    </row>
    <row r="14" spans="1:24" s="79" customFormat="1" ht="25.5" customHeight="1">
      <c r="A14" s="64">
        <v>9</v>
      </c>
      <c r="B14" s="64" t="s">
        <v>479</v>
      </c>
      <c r="C14" s="69" t="s">
        <v>608</v>
      </c>
      <c r="D14" s="69" t="s">
        <v>609</v>
      </c>
      <c r="E14" s="69" t="s">
        <v>610</v>
      </c>
      <c r="F14" s="71" t="s">
        <v>611</v>
      </c>
      <c r="G14" s="69" t="s">
        <v>612</v>
      </c>
      <c r="H14" s="69">
        <v>1896</v>
      </c>
      <c r="I14" s="69">
        <v>1999</v>
      </c>
      <c r="J14" s="69">
        <v>1999</v>
      </c>
      <c r="K14" s="64"/>
      <c r="L14" s="69">
        <v>7</v>
      </c>
      <c r="M14" s="69">
        <v>0.7</v>
      </c>
      <c r="N14" s="69">
        <v>2.5</v>
      </c>
      <c r="O14" s="64"/>
      <c r="P14" s="66">
        <v>5600</v>
      </c>
      <c r="Q14" s="66">
        <v>5000</v>
      </c>
      <c r="R14" s="66">
        <f t="shared" si="0"/>
        <v>10600</v>
      </c>
      <c r="S14" s="64" t="s">
        <v>688</v>
      </c>
      <c r="T14" s="64" t="s">
        <v>677</v>
      </c>
      <c r="U14" s="64" t="s">
        <v>688</v>
      </c>
      <c r="V14" s="64" t="s">
        <v>677</v>
      </c>
      <c r="W14" s="64"/>
      <c r="X14" s="70"/>
    </row>
    <row r="15" spans="1:24" s="79" customFormat="1" ht="18.75" customHeight="1">
      <c r="A15" s="64">
        <v>10</v>
      </c>
      <c r="B15" s="64" t="s">
        <v>479</v>
      </c>
      <c r="C15" s="69" t="s">
        <v>608</v>
      </c>
      <c r="D15" s="69" t="s">
        <v>609</v>
      </c>
      <c r="E15" s="69" t="s">
        <v>613</v>
      </c>
      <c r="F15" s="71" t="s">
        <v>614</v>
      </c>
      <c r="G15" s="69" t="s">
        <v>612</v>
      </c>
      <c r="H15" s="69">
        <v>1896</v>
      </c>
      <c r="I15" s="69">
        <v>1999</v>
      </c>
      <c r="J15" s="69">
        <v>1999</v>
      </c>
      <c r="K15" s="64"/>
      <c r="L15" s="69">
        <v>7</v>
      </c>
      <c r="M15" s="69">
        <v>0.7</v>
      </c>
      <c r="N15" s="69">
        <v>2.5</v>
      </c>
      <c r="O15" s="64"/>
      <c r="P15" s="66">
        <v>5600</v>
      </c>
      <c r="Q15" s="66">
        <v>5000</v>
      </c>
      <c r="R15" s="66">
        <f t="shared" si="0"/>
        <v>10600</v>
      </c>
      <c r="S15" s="64" t="s">
        <v>699</v>
      </c>
      <c r="T15" s="64" t="s">
        <v>689</v>
      </c>
      <c r="U15" s="64" t="s">
        <v>699</v>
      </c>
      <c r="V15" s="64" t="s">
        <v>689</v>
      </c>
      <c r="W15" s="64"/>
      <c r="X15" s="70"/>
    </row>
    <row r="16" spans="1:24" s="79" customFormat="1" ht="18.75" customHeight="1">
      <c r="A16" s="64">
        <v>11</v>
      </c>
      <c r="B16" s="64" t="s">
        <v>479</v>
      </c>
      <c r="C16" s="83" t="s">
        <v>615</v>
      </c>
      <c r="D16" s="83" t="s">
        <v>616</v>
      </c>
      <c r="E16" s="83" t="s">
        <v>617</v>
      </c>
      <c r="F16" s="71" t="s">
        <v>618</v>
      </c>
      <c r="G16" s="69" t="s">
        <v>612</v>
      </c>
      <c r="H16" s="83">
        <v>2417</v>
      </c>
      <c r="I16" s="83">
        <v>1998</v>
      </c>
      <c r="J16" s="64">
        <v>1998</v>
      </c>
      <c r="K16" s="64"/>
      <c r="L16" s="64">
        <v>8</v>
      </c>
      <c r="M16" s="64">
        <v>0.5</v>
      </c>
      <c r="N16" s="84">
        <v>2.9</v>
      </c>
      <c r="O16" s="64"/>
      <c r="P16" s="66">
        <v>2300</v>
      </c>
      <c r="Q16" s="66">
        <v>9000</v>
      </c>
      <c r="R16" s="66">
        <f t="shared" si="0"/>
        <v>11300</v>
      </c>
      <c r="S16" s="64" t="s">
        <v>690</v>
      </c>
      <c r="T16" s="64" t="s">
        <v>678</v>
      </c>
      <c r="U16" s="64" t="s">
        <v>691</v>
      </c>
      <c r="V16" s="64" t="s">
        <v>679</v>
      </c>
      <c r="W16" s="64"/>
      <c r="X16" s="70"/>
    </row>
    <row r="17" spans="1:24" s="79" customFormat="1" ht="21.75" customHeight="1">
      <c r="A17" s="64">
        <v>12</v>
      </c>
      <c r="B17" s="64" t="s">
        <v>479</v>
      </c>
      <c r="C17" s="83" t="s">
        <v>620</v>
      </c>
      <c r="D17" s="83">
        <v>3304</v>
      </c>
      <c r="E17" s="83" t="s">
        <v>621</v>
      </c>
      <c r="F17" s="71" t="s">
        <v>622</v>
      </c>
      <c r="G17" s="69" t="s">
        <v>612</v>
      </c>
      <c r="H17" s="83">
        <v>2417</v>
      </c>
      <c r="I17" s="83">
        <v>2000</v>
      </c>
      <c r="J17" s="64">
        <v>2001</v>
      </c>
      <c r="K17" s="64"/>
      <c r="L17" s="64">
        <v>6</v>
      </c>
      <c r="M17" s="64">
        <v>0.5</v>
      </c>
      <c r="N17" s="84">
        <v>2.4</v>
      </c>
      <c r="O17" s="64"/>
      <c r="P17" s="66">
        <v>3300</v>
      </c>
      <c r="Q17" s="66">
        <v>31000</v>
      </c>
      <c r="R17" s="66">
        <f t="shared" si="0"/>
        <v>34300</v>
      </c>
      <c r="S17" s="64" t="s">
        <v>690</v>
      </c>
      <c r="T17" s="64" t="s">
        <v>678</v>
      </c>
      <c r="U17" s="64" t="s">
        <v>690</v>
      </c>
      <c r="V17" s="64" t="s">
        <v>678</v>
      </c>
      <c r="W17" s="64"/>
      <c r="X17" s="70"/>
    </row>
    <row r="18" spans="1:24" s="79" customFormat="1" ht="21.75" customHeight="1">
      <c r="A18" s="64">
        <v>13</v>
      </c>
      <c r="B18" s="64" t="s">
        <v>479</v>
      </c>
      <c r="C18" s="83" t="s">
        <v>584</v>
      </c>
      <c r="D18" s="83">
        <v>14</v>
      </c>
      <c r="E18" s="83" t="s">
        <v>623</v>
      </c>
      <c r="F18" s="71" t="s">
        <v>624</v>
      </c>
      <c r="G18" s="69" t="s">
        <v>612</v>
      </c>
      <c r="H18" s="83">
        <v>11100</v>
      </c>
      <c r="I18" s="83">
        <v>1997</v>
      </c>
      <c r="J18" s="64">
        <v>1997</v>
      </c>
      <c r="K18" s="64"/>
      <c r="L18" s="64">
        <v>6</v>
      </c>
      <c r="M18" s="64">
        <v>3</v>
      </c>
      <c r="N18" s="84">
        <v>17</v>
      </c>
      <c r="O18" s="64"/>
      <c r="P18" s="66">
        <v>16800</v>
      </c>
      <c r="Q18" s="66">
        <v>17000</v>
      </c>
      <c r="R18" s="66">
        <f t="shared" si="0"/>
        <v>33800</v>
      </c>
      <c r="S18" s="64" t="s">
        <v>700</v>
      </c>
      <c r="T18" s="64" t="s">
        <v>692</v>
      </c>
      <c r="U18" s="64" t="s">
        <v>700</v>
      </c>
      <c r="V18" s="64" t="s">
        <v>692</v>
      </c>
      <c r="W18" s="64"/>
      <c r="X18" s="70"/>
    </row>
    <row r="19" spans="1:24" s="79" customFormat="1" ht="21.75" customHeight="1">
      <c r="A19" s="64">
        <v>14</v>
      </c>
      <c r="B19" s="64" t="s">
        <v>479</v>
      </c>
      <c r="C19" s="64" t="s">
        <v>625</v>
      </c>
      <c r="D19" s="64" t="s">
        <v>626</v>
      </c>
      <c r="E19" s="64" t="s">
        <v>627</v>
      </c>
      <c r="F19" s="71" t="s">
        <v>628</v>
      </c>
      <c r="G19" s="83" t="s">
        <v>588</v>
      </c>
      <c r="H19" s="64">
        <v>6179</v>
      </c>
      <c r="I19" s="64">
        <v>1998</v>
      </c>
      <c r="J19" s="64" t="s">
        <v>629</v>
      </c>
      <c r="K19" s="64"/>
      <c r="L19" s="64">
        <v>6</v>
      </c>
      <c r="M19" s="64">
        <v>4.5</v>
      </c>
      <c r="N19" s="64">
        <v>12500</v>
      </c>
      <c r="O19" s="64"/>
      <c r="P19" s="66">
        <v>7300</v>
      </c>
      <c r="Q19" s="66">
        <v>35000</v>
      </c>
      <c r="R19" s="66">
        <f t="shared" si="0"/>
        <v>42300</v>
      </c>
      <c r="S19" s="64" t="s">
        <v>688</v>
      </c>
      <c r="T19" s="64" t="s">
        <v>677</v>
      </c>
      <c r="U19" s="64" t="s">
        <v>688</v>
      </c>
      <c r="V19" s="64" t="s">
        <v>677</v>
      </c>
      <c r="W19" s="64"/>
      <c r="X19" s="70"/>
    </row>
    <row r="20" spans="1:24" s="79" customFormat="1" ht="23.25" customHeight="1">
      <c r="A20" s="64">
        <v>15</v>
      </c>
      <c r="B20" s="64" t="s">
        <v>479</v>
      </c>
      <c r="C20" s="64" t="s">
        <v>630</v>
      </c>
      <c r="D20" s="64" t="s">
        <v>631</v>
      </c>
      <c r="E20" s="64" t="s">
        <v>632</v>
      </c>
      <c r="F20" s="71" t="s">
        <v>633</v>
      </c>
      <c r="G20" s="69" t="s">
        <v>612</v>
      </c>
      <c r="H20" s="64">
        <v>6174</v>
      </c>
      <c r="I20" s="64">
        <v>1994</v>
      </c>
      <c r="J20" s="64">
        <v>1994</v>
      </c>
      <c r="K20" s="64"/>
      <c r="L20" s="64">
        <v>8</v>
      </c>
      <c r="M20" s="64">
        <v>9.1999999999999993</v>
      </c>
      <c r="N20" s="64">
        <v>13000</v>
      </c>
      <c r="O20" s="64"/>
      <c r="P20" s="66">
        <v>3000</v>
      </c>
      <c r="Q20" s="66">
        <v>36000</v>
      </c>
      <c r="R20" s="66">
        <f t="shared" si="0"/>
        <v>39000</v>
      </c>
      <c r="S20" s="64" t="s">
        <v>693</v>
      </c>
      <c r="T20" s="64" t="s">
        <v>680</v>
      </c>
      <c r="U20" s="64" t="s">
        <v>693</v>
      </c>
      <c r="V20" s="64" t="s">
        <v>680</v>
      </c>
      <c r="W20" s="64"/>
      <c r="X20" s="70"/>
    </row>
    <row r="21" spans="1:24" s="79" customFormat="1" ht="21.75" customHeight="1">
      <c r="A21" s="64">
        <v>16</v>
      </c>
      <c r="B21" s="64" t="s">
        <v>479</v>
      </c>
      <c r="C21" s="64" t="s">
        <v>634</v>
      </c>
      <c r="D21" s="64" t="s">
        <v>635</v>
      </c>
      <c r="E21" s="64" t="s">
        <v>636</v>
      </c>
      <c r="F21" s="71" t="s">
        <v>637</v>
      </c>
      <c r="G21" s="69" t="s">
        <v>638</v>
      </c>
      <c r="H21" s="64">
        <v>2198</v>
      </c>
      <c r="I21" s="64">
        <v>2007</v>
      </c>
      <c r="J21" s="64" t="s">
        <v>639</v>
      </c>
      <c r="K21" s="64"/>
      <c r="L21" s="64">
        <v>9</v>
      </c>
      <c r="M21" s="64">
        <v>1.36</v>
      </c>
      <c r="N21" s="64">
        <v>3490</v>
      </c>
      <c r="O21" s="77">
        <v>231212</v>
      </c>
      <c r="P21" s="66">
        <v>18000</v>
      </c>
      <c r="Q21" s="66"/>
      <c r="R21" s="66"/>
      <c r="S21" s="64" t="s">
        <v>690</v>
      </c>
      <c r="T21" s="64" t="s">
        <v>619</v>
      </c>
      <c r="U21" s="69" t="s">
        <v>690</v>
      </c>
      <c r="V21" s="69" t="s">
        <v>619</v>
      </c>
      <c r="W21" s="69"/>
      <c r="X21" s="70"/>
    </row>
    <row r="22" spans="1:24" ht="21.75" customHeight="1">
      <c r="A22" s="64">
        <v>17</v>
      </c>
      <c r="B22" s="64" t="s">
        <v>479</v>
      </c>
      <c r="C22" s="64" t="s">
        <v>640</v>
      </c>
      <c r="D22" s="64" t="s">
        <v>641</v>
      </c>
      <c r="E22" s="64" t="s">
        <v>642</v>
      </c>
      <c r="F22" s="71" t="s">
        <v>643</v>
      </c>
      <c r="G22" s="69" t="s">
        <v>582</v>
      </c>
      <c r="H22" s="64">
        <v>1598</v>
      </c>
      <c r="I22" s="64">
        <v>2018</v>
      </c>
      <c r="J22" s="64" t="s">
        <v>644</v>
      </c>
      <c r="K22" s="64"/>
      <c r="L22" s="64">
        <v>5</v>
      </c>
      <c r="M22" s="64"/>
      <c r="N22" s="64">
        <v>1712</v>
      </c>
      <c r="O22" s="77">
        <v>44566</v>
      </c>
      <c r="P22" s="80">
        <v>42100</v>
      </c>
      <c r="Q22" s="80"/>
      <c r="R22" s="80">
        <f>P22</f>
        <v>42100</v>
      </c>
      <c r="S22" s="64" t="s">
        <v>701</v>
      </c>
      <c r="T22" s="64" t="s">
        <v>694</v>
      </c>
      <c r="U22" s="69" t="s">
        <v>701</v>
      </c>
      <c r="V22" s="69" t="s">
        <v>694</v>
      </c>
      <c r="W22" s="69" t="s">
        <v>963</v>
      </c>
      <c r="X22" s="73" t="s">
        <v>758</v>
      </c>
    </row>
    <row r="23" spans="1:24" s="79" customFormat="1" ht="24">
      <c r="A23" s="64">
        <v>18</v>
      </c>
      <c r="B23" s="64" t="s">
        <v>479</v>
      </c>
      <c r="C23" s="64" t="s">
        <v>645</v>
      </c>
      <c r="D23" s="64" t="s">
        <v>646</v>
      </c>
      <c r="E23" s="64" t="s">
        <v>647</v>
      </c>
      <c r="F23" s="71" t="s">
        <v>648</v>
      </c>
      <c r="G23" s="64" t="s">
        <v>649</v>
      </c>
      <c r="H23" s="69"/>
      <c r="I23" s="69">
        <v>2019</v>
      </c>
      <c r="J23" s="69" t="s">
        <v>650</v>
      </c>
      <c r="K23" s="64" t="s">
        <v>651</v>
      </c>
      <c r="L23" s="64"/>
      <c r="M23" s="69">
        <v>2400</v>
      </c>
      <c r="N23" s="64">
        <v>2500</v>
      </c>
      <c r="O23" s="280"/>
      <c r="P23" s="78">
        <v>94500</v>
      </c>
      <c r="Q23" s="64"/>
      <c r="R23" s="78">
        <f>P23</f>
        <v>94500</v>
      </c>
      <c r="S23" s="64" t="s">
        <v>695</v>
      </c>
      <c r="T23" s="64" t="s">
        <v>681</v>
      </c>
      <c r="U23" s="64" t="s">
        <v>695</v>
      </c>
      <c r="V23" s="64" t="s">
        <v>681</v>
      </c>
      <c r="W23" s="64"/>
      <c r="X23" s="72"/>
    </row>
    <row r="24" spans="1:24" ht="23.25" customHeight="1">
      <c r="A24" s="64">
        <v>19</v>
      </c>
      <c r="B24" s="69" t="s">
        <v>653</v>
      </c>
      <c r="C24" s="64" t="s">
        <v>652</v>
      </c>
      <c r="D24" s="64" t="s">
        <v>654</v>
      </c>
      <c r="E24" s="64" t="s">
        <v>655</v>
      </c>
      <c r="F24" s="71" t="s">
        <v>656</v>
      </c>
      <c r="G24" s="64" t="s">
        <v>657</v>
      </c>
      <c r="H24" s="64"/>
      <c r="I24" s="64">
        <v>2014</v>
      </c>
      <c r="J24" s="64"/>
      <c r="K24" s="64" t="s">
        <v>658</v>
      </c>
      <c r="L24" s="64" t="s">
        <v>2</v>
      </c>
      <c r="M24" s="64"/>
      <c r="N24" s="64">
        <v>715</v>
      </c>
      <c r="O24" s="64" t="s">
        <v>659</v>
      </c>
      <c r="P24" s="66"/>
      <c r="Q24" s="66"/>
      <c r="R24" s="66"/>
      <c r="S24" s="64" t="s">
        <v>696</v>
      </c>
      <c r="T24" s="64" t="s">
        <v>682</v>
      </c>
      <c r="U24" s="64" t="s">
        <v>2</v>
      </c>
      <c r="V24" s="64" t="s">
        <v>2</v>
      </c>
      <c r="W24" s="64"/>
      <c r="X24" s="70"/>
    </row>
    <row r="25" spans="1:24" ht="24">
      <c r="A25" s="65">
        <v>20</v>
      </c>
      <c r="B25" s="64" t="s">
        <v>660</v>
      </c>
      <c r="C25" s="64" t="s">
        <v>600</v>
      </c>
      <c r="D25" s="64" t="s">
        <v>661</v>
      </c>
      <c r="E25" s="64" t="s">
        <v>662</v>
      </c>
      <c r="F25" s="71" t="s">
        <v>663</v>
      </c>
      <c r="G25" s="64" t="s">
        <v>664</v>
      </c>
      <c r="H25" s="69">
        <v>6728</v>
      </c>
      <c r="I25" s="69">
        <v>2016</v>
      </c>
      <c r="J25" s="69" t="s">
        <v>665</v>
      </c>
      <c r="K25" s="64" t="s">
        <v>666</v>
      </c>
      <c r="L25" s="64">
        <v>6</v>
      </c>
      <c r="M25" s="69">
        <v>15000</v>
      </c>
      <c r="N25" s="64">
        <v>14</v>
      </c>
      <c r="O25" s="64"/>
      <c r="P25" s="64"/>
      <c r="Q25" s="64"/>
      <c r="R25" s="64"/>
      <c r="S25" s="69" t="s">
        <v>702</v>
      </c>
      <c r="T25" s="69" t="s">
        <v>697</v>
      </c>
      <c r="U25" s="64" t="s">
        <v>2</v>
      </c>
      <c r="V25" s="64" t="s">
        <v>2</v>
      </c>
      <c r="W25" s="64"/>
      <c r="X25" s="73"/>
    </row>
    <row r="26" spans="1:24" ht="24">
      <c r="A26" s="64">
        <v>21</v>
      </c>
      <c r="B26" s="69" t="s">
        <v>668</v>
      </c>
      <c r="C26" s="69" t="s">
        <v>667</v>
      </c>
      <c r="D26" s="69" t="s">
        <v>669</v>
      </c>
      <c r="E26" s="74" t="s">
        <v>670</v>
      </c>
      <c r="F26" s="68" t="s">
        <v>716</v>
      </c>
      <c r="G26" s="64" t="s">
        <v>671</v>
      </c>
      <c r="H26" s="69"/>
      <c r="I26" s="69">
        <v>1998</v>
      </c>
      <c r="J26" s="69" t="s">
        <v>672</v>
      </c>
      <c r="K26" s="69"/>
      <c r="L26" s="69"/>
      <c r="M26" s="69">
        <v>980</v>
      </c>
      <c r="N26" s="69">
        <v>1300</v>
      </c>
      <c r="O26" s="69"/>
      <c r="P26" s="76"/>
      <c r="Q26" s="76"/>
      <c r="R26" s="76"/>
      <c r="S26" s="69" t="s">
        <v>698</v>
      </c>
      <c r="T26" s="69" t="s">
        <v>683</v>
      </c>
      <c r="U26" s="69" t="s">
        <v>2</v>
      </c>
      <c r="V26" s="69" t="s">
        <v>2</v>
      </c>
      <c r="W26" s="69"/>
      <c r="X26" s="28"/>
    </row>
    <row r="27" spans="1:24" ht="23.25" customHeight="1">
      <c r="A27" s="65">
        <v>22</v>
      </c>
      <c r="B27" s="64" t="s">
        <v>479</v>
      </c>
      <c r="C27" s="69" t="s">
        <v>705</v>
      </c>
      <c r="D27" s="64" t="s">
        <v>706</v>
      </c>
      <c r="E27" s="74" t="s">
        <v>704</v>
      </c>
      <c r="F27" s="68" t="s">
        <v>757</v>
      </c>
      <c r="G27" s="64" t="s">
        <v>582</v>
      </c>
      <c r="H27" s="69">
        <v>1998</v>
      </c>
      <c r="I27" s="69">
        <v>2007</v>
      </c>
      <c r="J27" s="75">
        <v>39399</v>
      </c>
      <c r="K27" s="69"/>
      <c r="L27" s="69">
        <v>5</v>
      </c>
      <c r="M27" s="69"/>
      <c r="N27" s="69"/>
      <c r="O27" s="77">
        <v>196145</v>
      </c>
      <c r="P27" s="67">
        <v>18600</v>
      </c>
      <c r="Q27" s="67"/>
      <c r="R27" s="67">
        <f>P27</f>
        <v>18600</v>
      </c>
      <c r="S27" s="69" t="s">
        <v>707</v>
      </c>
      <c r="T27" s="69" t="s">
        <v>708</v>
      </c>
      <c r="U27" s="69" t="s">
        <v>707</v>
      </c>
      <c r="V27" s="69" t="s">
        <v>708</v>
      </c>
      <c r="W27" s="69" t="s">
        <v>969</v>
      </c>
      <c r="X27" s="73" t="s">
        <v>758</v>
      </c>
    </row>
    <row r="28" spans="1:24" ht="23.25" customHeight="1">
      <c r="A28" s="64">
        <v>23</v>
      </c>
      <c r="B28" s="64" t="s">
        <v>709</v>
      </c>
      <c r="C28" s="69" t="s">
        <v>712</v>
      </c>
      <c r="D28" s="69" t="s">
        <v>713</v>
      </c>
      <c r="E28" s="74" t="s">
        <v>714</v>
      </c>
      <c r="F28" s="68" t="s">
        <v>703</v>
      </c>
      <c r="G28" s="64" t="s">
        <v>715</v>
      </c>
      <c r="H28" s="69">
        <v>12742</v>
      </c>
      <c r="I28" s="69"/>
      <c r="J28" s="75">
        <v>43816</v>
      </c>
      <c r="K28" s="69"/>
      <c r="L28" s="69">
        <v>6</v>
      </c>
      <c r="M28" s="69"/>
      <c r="N28" s="69"/>
      <c r="O28" s="69"/>
      <c r="P28" s="67"/>
      <c r="Q28" s="67"/>
      <c r="R28" s="67"/>
      <c r="S28" s="69" t="s">
        <v>710</v>
      </c>
      <c r="T28" s="69" t="s">
        <v>711</v>
      </c>
      <c r="U28" s="69" t="s">
        <v>2</v>
      </c>
      <c r="V28" s="69" t="s">
        <v>2</v>
      </c>
      <c r="W28" s="69"/>
      <c r="X28" s="28"/>
    </row>
    <row r="29" spans="1:24" ht="34.5" customHeight="1">
      <c r="A29" s="64">
        <v>24</v>
      </c>
      <c r="B29" s="64" t="s">
        <v>479</v>
      </c>
      <c r="C29" s="69" t="s">
        <v>720</v>
      </c>
      <c r="D29" s="69" t="s">
        <v>721</v>
      </c>
      <c r="E29" s="74" t="s">
        <v>722</v>
      </c>
      <c r="F29" s="68" t="s">
        <v>723</v>
      </c>
      <c r="G29" s="64" t="s">
        <v>724</v>
      </c>
      <c r="H29" s="69">
        <v>1997</v>
      </c>
      <c r="I29" s="69">
        <v>2019</v>
      </c>
      <c r="J29" s="75">
        <v>43866</v>
      </c>
      <c r="K29" s="75">
        <v>44962</v>
      </c>
      <c r="L29" s="69">
        <v>9</v>
      </c>
      <c r="M29" s="69">
        <v>905</v>
      </c>
      <c r="N29" s="69">
        <v>3070</v>
      </c>
      <c r="O29" s="69">
        <v>704</v>
      </c>
      <c r="P29" s="67">
        <v>98800</v>
      </c>
      <c r="Q29" s="67"/>
      <c r="R29" s="67">
        <f>P29</f>
        <v>98800</v>
      </c>
      <c r="S29" s="69" t="s">
        <v>725</v>
      </c>
      <c r="T29" s="69" t="s">
        <v>726</v>
      </c>
      <c r="U29" s="69" t="s">
        <v>725</v>
      </c>
      <c r="V29" s="69" t="s">
        <v>726</v>
      </c>
      <c r="W29" s="69" t="s">
        <v>963</v>
      </c>
      <c r="X29" s="73" t="s">
        <v>758</v>
      </c>
    </row>
  </sheetData>
  <mergeCells count="21">
    <mergeCell ref="S3:T4"/>
    <mergeCell ref="U3:V4"/>
    <mergeCell ref="X3:X5"/>
    <mergeCell ref="W3:W5"/>
    <mergeCell ref="P3:R4"/>
    <mergeCell ref="B3:B5"/>
    <mergeCell ref="O3:O5"/>
    <mergeCell ref="A2:J2"/>
    <mergeCell ref="A3:A5"/>
    <mergeCell ref="C3:C5"/>
    <mergeCell ref="D3:D5"/>
    <mergeCell ref="E3:E5"/>
    <mergeCell ref="F3:F5"/>
    <mergeCell ref="G3:G5"/>
    <mergeCell ref="H3:H5"/>
    <mergeCell ref="I3:I5"/>
    <mergeCell ref="J3:J5"/>
    <mergeCell ref="K3:K5"/>
    <mergeCell ref="L3:L5"/>
    <mergeCell ref="M3:M5"/>
    <mergeCell ref="N3:N5"/>
  </mergeCells>
  <pageMargins left="0.51181102362204722" right="0.51181102362204722" top="0.55118110236220474" bottom="0.55118110236220474" header="0.31496062992125984" footer="0.31496062992125984"/>
  <pageSetup paperSize="9" scale="86" orientation="landscape" r:id="rId1"/>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H18"/>
  <sheetViews>
    <sheetView view="pageBreakPreview" zoomScaleNormal="100" zoomScaleSheetLayoutView="100" workbookViewId="0">
      <selection activeCell="G7" sqref="G7"/>
    </sheetView>
  </sheetViews>
  <sheetFormatPr defaultColWidth="9.140625" defaultRowHeight="12.75"/>
  <cols>
    <col min="1" max="1" width="5.85546875" style="15" customWidth="1"/>
    <col min="2" max="2" width="38.140625" style="14" customWidth="1"/>
    <col min="3" max="3" width="18.140625" style="26" customWidth="1"/>
    <col min="4" max="4" width="15.7109375" style="27" customWidth="1"/>
    <col min="5" max="5" width="15.42578125" style="27" customWidth="1"/>
    <col min="6" max="6" width="9.140625" style="14"/>
    <col min="7" max="7" width="17.85546875" style="14" customWidth="1"/>
    <col min="8" max="16384" width="9.140625" style="14"/>
  </cols>
  <sheetData>
    <row r="1" spans="1:8" ht="16.5">
      <c r="B1" s="1" t="s">
        <v>228</v>
      </c>
    </row>
    <row r="2" spans="1:8" ht="16.5">
      <c r="B2" s="1"/>
    </row>
    <row r="3" spans="1:8" ht="12.75" customHeight="1">
      <c r="B3" s="321" t="s">
        <v>43</v>
      </c>
      <c r="C3" s="321"/>
    </row>
    <row r="4" spans="1:8" s="18" customFormat="1" ht="25.5">
      <c r="A4" s="10" t="s">
        <v>11</v>
      </c>
      <c r="B4" s="10" t="s">
        <v>9</v>
      </c>
      <c r="C4" s="3" t="s">
        <v>20</v>
      </c>
      <c r="D4" s="8" t="s">
        <v>116</v>
      </c>
      <c r="E4" s="8" t="s">
        <v>547</v>
      </c>
    </row>
    <row r="5" spans="1:8" ht="26.25" customHeight="1">
      <c r="A5" s="28">
        <v>1</v>
      </c>
      <c r="B5" s="181" t="s">
        <v>479</v>
      </c>
      <c r="C5" s="150">
        <f>6192554.87+29999.7+18987.02</f>
        <v>6241541.5899999999</v>
      </c>
      <c r="D5" s="182" t="s">
        <v>290</v>
      </c>
      <c r="E5" s="182">
        <v>29999.7</v>
      </c>
    </row>
    <row r="6" spans="1:8" s="145" customFormat="1" ht="26.25" customHeight="1">
      <c r="A6" s="28">
        <v>2</v>
      </c>
      <c r="B6" s="183" t="s">
        <v>117</v>
      </c>
      <c r="C6" s="113">
        <f>118383.86+15946.95</f>
        <v>134330.81</v>
      </c>
      <c r="D6" s="184" t="s">
        <v>290</v>
      </c>
      <c r="E6" s="184"/>
    </row>
    <row r="7" spans="1:8" s="145" customFormat="1" ht="26.25" customHeight="1">
      <c r="A7" s="28">
        <v>3</v>
      </c>
      <c r="B7" s="183" t="s">
        <v>438</v>
      </c>
      <c r="C7" s="113">
        <f>529206.81+450</f>
        <v>529656.81000000006</v>
      </c>
      <c r="D7" s="113">
        <v>60977.52</v>
      </c>
      <c r="E7" s="184"/>
    </row>
    <row r="8" spans="1:8" s="145" customFormat="1" ht="26.25" customHeight="1">
      <c r="A8" s="28">
        <v>4</v>
      </c>
      <c r="B8" s="183" t="s">
        <v>761</v>
      </c>
      <c r="C8" s="113">
        <f>28135.73+4819.9</f>
        <v>32955.629999999997</v>
      </c>
      <c r="D8" s="113">
        <v>961.5</v>
      </c>
      <c r="E8" s="184"/>
    </row>
    <row r="9" spans="1:8" s="30" customFormat="1" ht="26.25" customHeight="1">
      <c r="A9" s="28">
        <v>5</v>
      </c>
      <c r="B9" s="107" t="s">
        <v>141</v>
      </c>
      <c r="C9" s="113">
        <v>306382.93000000005</v>
      </c>
      <c r="D9" s="185">
        <v>24496.28</v>
      </c>
      <c r="E9" s="29"/>
      <c r="F9" s="14"/>
      <c r="G9" s="14"/>
      <c r="H9" s="14"/>
    </row>
    <row r="10" spans="1:8" s="30" customFormat="1" ht="26.25" customHeight="1">
      <c r="A10" s="28">
        <v>6</v>
      </c>
      <c r="B10" s="149" t="s">
        <v>148</v>
      </c>
      <c r="C10" s="113">
        <v>450682.06999999995</v>
      </c>
      <c r="D10" s="184">
        <v>73098.62</v>
      </c>
      <c r="E10" s="184"/>
      <c r="F10" s="14"/>
      <c r="G10" s="14"/>
      <c r="H10" s="14"/>
    </row>
    <row r="11" spans="1:8" s="30" customFormat="1" ht="26.25" customHeight="1">
      <c r="A11" s="28">
        <v>7</v>
      </c>
      <c r="B11" s="149" t="s">
        <v>156</v>
      </c>
      <c r="C11" s="150">
        <v>206423.55</v>
      </c>
      <c r="D11" s="29">
        <v>6758.43</v>
      </c>
      <c r="E11" s="29"/>
      <c r="F11" s="14"/>
      <c r="G11" s="14"/>
      <c r="H11" s="14"/>
    </row>
    <row r="12" spans="1:8" s="30" customFormat="1" ht="26.25" customHeight="1">
      <c r="A12" s="28">
        <v>8</v>
      </c>
      <c r="B12" s="149" t="s">
        <v>458</v>
      </c>
      <c r="C12" s="113">
        <v>353999.47000000003</v>
      </c>
      <c r="D12" s="29">
        <v>78613.789999999994</v>
      </c>
      <c r="E12" s="29"/>
      <c r="F12" s="14"/>
      <c r="G12" s="14"/>
      <c r="H12" s="14"/>
    </row>
    <row r="13" spans="1:8" s="30" customFormat="1" ht="26.25" customHeight="1">
      <c r="A13" s="28">
        <v>9</v>
      </c>
      <c r="B13" s="149" t="s">
        <v>459</v>
      </c>
      <c r="C13" s="150">
        <f>385720.37+3859.99</f>
        <v>389580.36</v>
      </c>
      <c r="D13" s="29">
        <v>88347.76</v>
      </c>
      <c r="E13" s="29"/>
      <c r="F13" s="14"/>
      <c r="G13" s="14"/>
      <c r="H13" s="14"/>
    </row>
    <row r="14" spans="1:8" s="30" customFormat="1" ht="26.25" customHeight="1">
      <c r="A14" s="28">
        <v>10</v>
      </c>
      <c r="B14" s="149" t="s">
        <v>464</v>
      </c>
      <c r="C14" s="150">
        <v>400290.35</v>
      </c>
      <c r="D14" s="29">
        <v>73752.490000000005</v>
      </c>
      <c r="E14" s="29"/>
      <c r="F14" s="14"/>
      <c r="G14" s="14"/>
      <c r="H14" s="14"/>
    </row>
    <row r="15" spans="1:8" ht="24" customHeight="1">
      <c r="A15" s="322" t="s">
        <v>0</v>
      </c>
      <c r="B15" s="323"/>
      <c r="C15" s="31">
        <f>SUM(C5:C14)</f>
        <v>9045843.5699999984</v>
      </c>
      <c r="D15" s="32">
        <f>SUM(D5:D14)</f>
        <v>407006.38999999996</v>
      </c>
      <c r="E15" s="32">
        <f>SUM(E5:E14)</f>
        <v>29999.7</v>
      </c>
    </row>
    <row r="16" spans="1:8">
      <c r="B16" s="30"/>
      <c r="C16" s="33"/>
    </row>
    <row r="17" spans="2:3">
      <c r="B17" s="30"/>
      <c r="C17" s="33"/>
    </row>
    <row r="18" spans="2:3">
      <c r="B18" s="30"/>
      <c r="C18" s="33"/>
    </row>
  </sheetData>
  <mergeCells count="2">
    <mergeCell ref="B3:C3"/>
    <mergeCell ref="A15:B15"/>
  </mergeCells>
  <phoneticPr fontId="7" type="noConversion"/>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BreakPreview" topLeftCell="A15" zoomScale="115" zoomScaleNormal="100" zoomScaleSheetLayoutView="115" workbookViewId="0">
      <selection activeCell="K20" sqref="K20"/>
    </sheetView>
  </sheetViews>
  <sheetFormatPr defaultRowHeight="12.75"/>
  <cols>
    <col min="1" max="1" width="4.42578125" style="186" customWidth="1"/>
    <col min="2" max="2" width="20.7109375" style="186" customWidth="1"/>
    <col min="3" max="3" width="20.85546875" style="186" customWidth="1"/>
    <col min="4" max="4" width="19.7109375" style="186" customWidth="1"/>
    <col min="5" max="5" width="13.42578125" style="186" customWidth="1"/>
    <col min="6" max="6" width="16.85546875" style="186" customWidth="1"/>
    <col min="7" max="7" width="19" style="186" customWidth="1"/>
    <col min="8" max="8" width="20.5703125" style="186" customWidth="1"/>
    <col min="9" max="9" width="15.140625" style="186" customWidth="1"/>
    <col min="10" max="10" width="19.42578125" style="186" customWidth="1"/>
    <col min="11" max="256" width="9.140625" style="186"/>
    <col min="257" max="257" width="4.42578125" style="186" customWidth="1"/>
    <col min="258" max="258" width="20.7109375" style="186" customWidth="1"/>
    <col min="259" max="259" width="20.85546875" style="186" customWidth="1"/>
    <col min="260" max="260" width="19.7109375" style="186" customWidth="1"/>
    <col min="261" max="261" width="13.42578125" style="186" customWidth="1"/>
    <col min="262" max="262" width="16.85546875" style="186" customWidth="1"/>
    <col min="263" max="263" width="19" style="186" customWidth="1"/>
    <col min="264" max="264" width="20.5703125" style="186" customWidth="1"/>
    <col min="265" max="265" width="15.140625" style="186" customWidth="1"/>
    <col min="266" max="266" width="19.42578125" style="186" customWidth="1"/>
    <col min="267" max="512" width="9.140625" style="186"/>
    <col min="513" max="513" width="4.42578125" style="186" customWidth="1"/>
    <col min="514" max="514" width="20.7109375" style="186" customWidth="1"/>
    <col min="515" max="515" width="20.85546875" style="186" customWidth="1"/>
    <col min="516" max="516" width="19.7109375" style="186" customWidth="1"/>
    <col min="517" max="517" width="13.42578125" style="186" customWidth="1"/>
    <col min="518" max="518" width="16.85546875" style="186" customWidth="1"/>
    <col min="519" max="519" width="19" style="186" customWidth="1"/>
    <col min="520" max="520" width="20.5703125" style="186" customWidth="1"/>
    <col min="521" max="521" width="15.140625" style="186" customWidth="1"/>
    <col min="522" max="522" width="19.42578125" style="186" customWidth="1"/>
    <col min="523" max="768" width="9.140625" style="186"/>
    <col min="769" max="769" width="4.42578125" style="186" customWidth="1"/>
    <col min="770" max="770" width="20.7109375" style="186" customWidth="1"/>
    <col min="771" max="771" width="20.85546875" style="186" customWidth="1"/>
    <col min="772" max="772" width="19.7109375" style="186" customWidth="1"/>
    <col min="773" max="773" width="13.42578125" style="186" customWidth="1"/>
    <col min="774" max="774" width="16.85546875" style="186" customWidth="1"/>
    <col min="775" max="775" width="19" style="186" customWidth="1"/>
    <col min="776" max="776" width="20.5703125" style="186" customWidth="1"/>
    <col min="777" max="777" width="15.140625" style="186" customWidth="1"/>
    <col min="778" max="778" width="19.42578125" style="186" customWidth="1"/>
    <col min="779" max="1024" width="9.140625" style="186"/>
    <col min="1025" max="1025" width="4.42578125" style="186" customWidth="1"/>
    <col min="1026" max="1026" width="20.7109375" style="186" customWidth="1"/>
    <col min="1027" max="1027" width="20.85546875" style="186" customWidth="1"/>
    <col min="1028" max="1028" width="19.7109375" style="186" customWidth="1"/>
    <col min="1029" max="1029" width="13.42578125" style="186" customWidth="1"/>
    <col min="1030" max="1030" width="16.85546875" style="186" customWidth="1"/>
    <col min="1031" max="1031" width="19" style="186" customWidth="1"/>
    <col min="1032" max="1032" width="20.5703125" style="186" customWidth="1"/>
    <col min="1033" max="1033" width="15.140625" style="186" customWidth="1"/>
    <col min="1034" max="1034" width="19.42578125" style="186" customWidth="1"/>
    <col min="1035" max="1280" width="9.140625" style="186"/>
    <col min="1281" max="1281" width="4.42578125" style="186" customWidth="1"/>
    <col min="1282" max="1282" width="20.7109375" style="186" customWidth="1"/>
    <col min="1283" max="1283" width="20.85546875" style="186" customWidth="1"/>
    <col min="1284" max="1284" width="19.7109375" style="186" customWidth="1"/>
    <col min="1285" max="1285" width="13.42578125" style="186" customWidth="1"/>
    <col min="1286" max="1286" width="16.85546875" style="186" customWidth="1"/>
    <col min="1287" max="1287" width="19" style="186" customWidth="1"/>
    <col min="1288" max="1288" width="20.5703125" style="186" customWidth="1"/>
    <col min="1289" max="1289" width="15.140625" style="186" customWidth="1"/>
    <col min="1290" max="1290" width="19.42578125" style="186" customWidth="1"/>
    <col min="1291" max="1536" width="9.140625" style="186"/>
    <col min="1537" max="1537" width="4.42578125" style="186" customWidth="1"/>
    <col min="1538" max="1538" width="20.7109375" style="186" customWidth="1"/>
    <col min="1539" max="1539" width="20.85546875" style="186" customWidth="1"/>
    <col min="1540" max="1540" width="19.7109375" style="186" customWidth="1"/>
    <col min="1541" max="1541" width="13.42578125" style="186" customWidth="1"/>
    <col min="1542" max="1542" width="16.85546875" style="186" customWidth="1"/>
    <col min="1543" max="1543" width="19" style="186" customWidth="1"/>
    <col min="1544" max="1544" width="20.5703125" style="186" customWidth="1"/>
    <col min="1545" max="1545" width="15.140625" style="186" customWidth="1"/>
    <col min="1546" max="1546" width="19.42578125" style="186" customWidth="1"/>
    <col min="1547" max="1792" width="9.140625" style="186"/>
    <col min="1793" max="1793" width="4.42578125" style="186" customWidth="1"/>
    <col min="1794" max="1794" width="20.7109375" style="186" customWidth="1"/>
    <col min="1795" max="1795" width="20.85546875" style="186" customWidth="1"/>
    <col min="1796" max="1796" width="19.7109375" style="186" customWidth="1"/>
    <col min="1797" max="1797" width="13.42578125" style="186" customWidth="1"/>
    <col min="1798" max="1798" width="16.85546875" style="186" customWidth="1"/>
    <col min="1799" max="1799" width="19" style="186" customWidth="1"/>
    <col min="1800" max="1800" width="20.5703125" style="186" customWidth="1"/>
    <col min="1801" max="1801" width="15.140625" style="186" customWidth="1"/>
    <col min="1802" max="1802" width="19.42578125" style="186" customWidth="1"/>
    <col min="1803" max="2048" width="9.140625" style="186"/>
    <col min="2049" max="2049" width="4.42578125" style="186" customWidth="1"/>
    <col min="2050" max="2050" width="20.7109375" style="186" customWidth="1"/>
    <col min="2051" max="2051" width="20.85546875" style="186" customWidth="1"/>
    <col min="2052" max="2052" width="19.7109375" style="186" customWidth="1"/>
    <col min="2053" max="2053" width="13.42578125" style="186" customWidth="1"/>
    <col min="2054" max="2054" width="16.85546875" style="186" customWidth="1"/>
    <col min="2055" max="2055" width="19" style="186" customWidth="1"/>
    <col min="2056" max="2056" width="20.5703125" style="186" customWidth="1"/>
    <col min="2057" max="2057" width="15.140625" style="186" customWidth="1"/>
    <col min="2058" max="2058" width="19.42578125" style="186" customWidth="1"/>
    <col min="2059" max="2304" width="9.140625" style="186"/>
    <col min="2305" max="2305" width="4.42578125" style="186" customWidth="1"/>
    <col min="2306" max="2306" width="20.7109375" style="186" customWidth="1"/>
    <col min="2307" max="2307" width="20.85546875" style="186" customWidth="1"/>
    <col min="2308" max="2308" width="19.7109375" style="186" customWidth="1"/>
    <col min="2309" max="2309" width="13.42578125" style="186" customWidth="1"/>
    <col min="2310" max="2310" width="16.85546875" style="186" customWidth="1"/>
    <col min="2311" max="2311" width="19" style="186" customWidth="1"/>
    <col min="2312" max="2312" width="20.5703125" style="186" customWidth="1"/>
    <col min="2313" max="2313" width="15.140625" style="186" customWidth="1"/>
    <col min="2314" max="2314" width="19.42578125" style="186" customWidth="1"/>
    <col min="2315" max="2560" width="9.140625" style="186"/>
    <col min="2561" max="2561" width="4.42578125" style="186" customWidth="1"/>
    <col min="2562" max="2562" width="20.7109375" style="186" customWidth="1"/>
    <col min="2563" max="2563" width="20.85546875" style="186" customWidth="1"/>
    <col min="2564" max="2564" width="19.7109375" style="186" customWidth="1"/>
    <col min="2565" max="2565" width="13.42578125" style="186" customWidth="1"/>
    <col min="2566" max="2566" width="16.85546875" style="186" customWidth="1"/>
    <col min="2567" max="2567" width="19" style="186" customWidth="1"/>
    <col min="2568" max="2568" width="20.5703125" style="186" customWidth="1"/>
    <col min="2569" max="2569" width="15.140625" style="186" customWidth="1"/>
    <col min="2570" max="2570" width="19.42578125" style="186" customWidth="1"/>
    <col min="2571" max="2816" width="9.140625" style="186"/>
    <col min="2817" max="2817" width="4.42578125" style="186" customWidth="1"/>
    <col min="2818" max="2818" width="20.7109375" style="186" customWidth="1"/>
    <col min="2819" max="2819" width="20.85546875" style="186" customWidth="1"/>
    <col min="2820" max="2820" width="19.7109375" style="186" customWidth="1"/>
    <col min="2821" max="2821" width="13.42578125" style="186" customWidth="1"/>
    <col min="2822" max="2822" width="16.85546875" style="186" customWidth="1"/>
    <col min="2823" max="2823" width="19" style="186" customWidth="1"/>
    <col min="2824" max="2824" width="20.5703125" style="186" customWidth="1"/>
    <col min="2825" max="2825" width="15.140625" style="186" customWidth="1"/>
    <col min="2826" max="2826" width="19.42578125" style="186" customWidth="1"/>
    <col min="2827" max="3072" width="9.140625" style="186"/>
    <col min="3073" max="3073" width="4.42578125" style="186" customWidth="1"/>
    <col min="3074" max="3074" width="20.7109375" style="186" customWidth="1"/>
    <col min="3075" max="3075" width="20.85546875" style="186" customWidth="1"/>
    <col min="3076" max="3076" width="19.7109375" style="186" customWidth="1"/>
    <col min="3077" max="3077" width="13.42578125" style="186" customWidth="1"/>
    <col min="3078" max="3078" width="16.85546875" style="186" customWidth="1"/>
    <col min="3079" max="3079" width="19" style="186" customWidth="1"/>
    <col min="3080" max="3080" width="20.5703125" style="186" customWidth="1"/>
    <col min="3081" max="3081" width="15.140625" style="186" customWidth="1"/>
    <col min="3082" max="3082" width="19.42578125" style="186" customWidth="1"/>
    <col min="3083" max="3328" width="9.140625" style="186"/>
    <col min="3329" max="3329" width="4.42578125" style="186" customWidth="1"/>
    <col min="3330" max="3330" width="20.7109375" style="186" customWidth="1"/>
    <col min="3331" max="3331" width="20.85546875" style="186" customWidth="1"/>
    <col min="3332" max="3332" width="19.7109375" style="186" customWidth="1"/>
    <col min="3333" max="3333" width="13.42578125" style="186" customWidth="1"/>
    <col min="3334" max="3334" width="16.85546875" style="186" customWidth="1"/>
    <col min="3335" max="3335" width="19" style="186" customWidth="1"/>
    <col min="3336" max="3336" width="20.5703125" style="186" customWidth="1"/>
    <col min="3337" max="3337" width="15.140625" style="186" customWidth="1"/>
    <col min="3338" max="3338" width="19.42578125" style="186" customWidth="1"/>
    <col min="3339" max="3584" width="9.140625" style="186"/>
    <col min="3585" max="3585" width="4.42578125" style="186" customWidth="1"/>
    <col min="3586" max="3586" width="20.7109375" style="186" customWidth="1"/>
    <col min="3587" max="3587" width="20.85546875" style="186" customWidth="1"/>
    <col min="3588" max="3588" width="19.7109375" style="186" customWidth="1"/>
    <col min="3589" max="3589" width="13.42578125" style="186" customWidth="1"/>
    <col min="3590" max="3590" width="16.85546875" style="186" customWidth="1"/>
    <col min="3591" max="3591" width="19" style="186" customWidth="1"/>
    <col min="3592" max="3592" width="20.5703125" style="186" customWidth="1"/>
    <col min="3593" max="3593" width="15.140625" style="186" customWidth="1"/>
    <col min="3594" max="3594" width="19.42578125" style="186" customWidth="1"/>
    <col min="3595" max="3840" width="9.140625" style="186"/>
    <col min="3841" max="3841" width="4.42578125" style="186" customWidth="1"/>
    <col min="3842" max="3842" width="20.7109375" style="186" customWidth="1"/>
    <col min="3843" max="3843" width="20.85546875" style="186" customWidth="1"/>
    <col min="3844" max="3844" width="19.7109375" style="186" customWidth="1"/>
    <col min="3845" max="3845" width="13.42578125" style="186" customWidth="1"/>
    <col min="3846" max="3846" width="16.85546875" style="186" customWidth="1"/>
    <col min="3847" max="3847" width="19" style="186" customWidth="1"/>
    <col min="3848" max="3848" width="20.5703125" style="186" customWidth="1"/>
    <col min="3849" max="3849" width="15.140625" style="186" customWidth="1"/>
    <col min="3850" max="3850" width="19.42578125" style="186" customWidth="1"/>
    <col min="3851" max="4096" width="9.140625" style="186"/>
    <col min="4097" max="4097" width="4.42578125" style="186" customWidth="1"/>
    <col min="4098" max="4098" width="20.7109375" style="186" customWidth="1"/>
    <col min="4099" max="4099" width="20.85546875" style="186" customWidth="1"/>
    <col min="4100" max="4100" width="19.7109375" style="186" customWidth="1"/>
    <col min="4101" max="4101" width="13.42578125" style="186" customWidth="1"/>
    <col min="4102" max="4102" width="16.85546875" style="186" customWidth="1"/>
    <col min="4103" max="4103" width="19" style="186" customWidth="1"/>
    <col min="4104" max="4104" width="20.5703125" style="186" customWidth="1"/>
    <col min="4105" max="4105" width="15.140625" style="186" customWidth="1"/>
    <col min="4106" max="4106" width="19.42578125" style="186" customWidth="1"/>
    <col min="4107" max="4352" width="9.140625" style="186"/>
    <col min="4353" max="4353" width="4.42578125" style="186" customWidth="1"/>
    <col min="4354" max="4354" width="20.7109375" style="186" customWidth="1"/>
    <col min="4355" max="4355" width="20.85546875" style="186" customWidth="1"/>
    <col min="4356" max="4356" width="19.7109375" style="186" customWidth="1"/>
    <col min="4357" max="4357" width="13.42578125" style="186" customWidth="1"/>
    <col min="4358" max="4358" width="16.85546875" style="186" customWidth="1"/>
    <col min="4359" max="4359" width="19" style="186" customWidth="1"/>
    <col min="4360" max="4360" width="20.5703125" style="186" customWidth="1"/>
    <col min="4361" max="4361" width="15.140625" style="186" customWidth="1"/>
    <col min="4362" max="4362" width="19.42578125" style="186" customWidth="1"/>
    <col min="4363" max="4608" width="9.140625" style="186"/>
    <col min="4609" max="4609" width="4.42578125" style="186" customWidth="1"/>
    <col min="4610" max="4610" width="20.7109375" style="186" customWidth="1"/>
    <col min="4611" max="4611" width="20.85546875" style="186" customWidth="1"/>
    <col min="4612" max="4612" width="19.7109375" style="186" customWidth="1"/>
    <col min="4613" max="4613" width="13.42578125" style="186" customWidth="1"/>
    <col min="4614" max="4614" width="16.85546875" style="186" customWidth="1"/>
    <col min="4615" max="4615" width="19" style="186" customWidth="1"/>
    <col min="4616" max="4616" width="20.5703125" style="186" customWidth="1"/>
    <col min="4617" max="4617" width="15.140625" style="186" customWidth="1"/>
    <col min="4618" max="4618" width="19.42578125" style="186" customWidth="1"/>
    <col min="4619" max="4864" width="9.140625" style="186"/>
    <col min="4865" max="4865" width="4.42578125" style="186" customWidth="1"/>
    <col min="4866" max="4866" width="20.7109375" style="186" customWidth="1"/>
    <col min="4867" max="4867" width="20.85546875" style="186" customWidth="1"/>
    <col min="4868" max="4868" width="19.7109375" style="186" customWidth="1"/>
    <col min="4869" max="4869" width="13.42578125" style="186" customWidth="1"/>
    <col min="4870" max="4870" width="16.85546875" style="186" customWidth="1"/>
    <col min="4871" max="4871" width="19" style="186" customWidth="1"/>
    <col min="4872" max="4872" width="20.5703125" style="186" customWidth="1"/>
    <col min="4873" max="4873" width="15.140625" style="186" customWidth="1"/>
    <col min="4874" max="4874" width="19.42578125" style="186" customWidth="1"/>
    <col min="4875" max="5120" width="9.140625" style="186"/>
    <col min="5121" max="5121" width="4.42578125" style="186" customWidth="1"/>
    <col min="5122" max="5122" width="20.7109375" style="186" customWidth="1"/>
    <col min="5123" max="5123" width="20.85546875" style="186" customWidth="1"/>
    <col min="5124" max="5124" width="19.7109375" style="186" customWidth="1"/>
    <col min="5125" max="5125" width="13.42578125" style="186" customWidth="1"/>
    <col min="5126" max="5126" width="16.85546875" style="186" customWidth="1"/>
    <col min="5127" max="5127" width="19" style="186" customWidth="1"/>
    <col min="5128" max="5128" width="20.5703125" style="186" customWidth="1"/>
    <col min="5129" max="5129" width="15.140625" style="186" customWidth="1"/>
    <col min="5130" max="5130" width="19.42578125" style="186" customWidth="1"/>
    <col min="5131" max="5376" width="9.140625" style="186"/>
    <col min="5377" max="5377" width="4.42578125" style="186" customWidth="1"/>
    <col min="5378" max="5378" width="20.7109375" style="186" customWidth="1"/>
    <col min="5379" max="5379" width="20.85546875" style="186" customWidth="1"/>
    <col min="5380" max="5380" width="19.7109375" style="186" customWidth="1"/>
    <col min="5381" max="5381" width="13.42578125" style="186" customWidth="1"/>
    <col min="5382" max="5382" width="16.85546875" style="186" customWidth="1"/>
    <col min="5383" max="5383" width="19" style="186" customWidth="1"/>
    <col min="5384" max="5384" width="20.5703125" style="186" customWidth="1"/>
    <col min="5385" max="5385" width="15.140625" style="186" customWidth="1"/>
    <col min="5386" max="5386" width="19.42578125" style="186" customWidth="1"/>
    <col min="5387" max="5632" width="9.140625" style="186"/>
    <col min="5633" max="5633" width="4.42578125" style="186" customWidth="1"/>
    <col min="5634" max="5634" width="20.7109375" style="186" customWidth="1"/>
    <col min="5635" max="5635" width="20.85546875" style="186" customWidth="1"/>
    <col min="5636" max="5636" width="19.7109375" style="186" customWidth="1"/>
    <col min="5637" max="5637" width="13.42578125" style="186" customWidth="1"/>
    <col min="5638" max="5638" width="16.85546875" style="186" customWidth="1"/>
    <col min="5639" max="5639" width="19" style="186" customWidth="1"/>
    <col min="5640" max="5640" width="20.5703125" style="186" customWidth="1"/>
    <col min="5641" max="5641" width="15.140625" style="186" customWidth="1"/>
    <col min="5642" max="5642" width="19.42578125" style="186" customWidth="1"/>
    <col min="5643" max="5888" width="9.140625" style="186"/>
    <col min="5889" max="5889" width="4.42578125" style="186" customWidth="1"/>
    <col min="5890" max="5890" width="20.7109375" style="186" customWidth="1"/>
    <col min="5891" max="5891" width="20.85546875" style="186" customWidth="1"/>
    <col min="5892" max="5892" width="19.7109375" style="186" customWidth="1"/>
    <col min="5893" max="5893" width="13.42578125" style="186" customWidth="1"/>
    <col min="5894" max="5894" width="16.85546875" style="186" customWidth="1"/>
    <col min="5895" max="5895" width="19" style="186" customWidth="1"/>
    <col min="5896" max="5896" width="20.5703125" style="186" customWidth="1"/>
    <col min="5897" max="5897" width="15.140625" style="186" customWidth="1"/>
    <col min="5898" max="5898" width="19.42578125" style="186" customWidth="1"/>
    <col min="5899" max="6144" width="9.140625" style="186"/>
    <col min="6145" max="6145" width="4.42578125" style="186" customWidth="1"/>
    <col min="6146" max="6146" width="20.7109375" style="186" customWidth="1"/>
    <col min="6147" max="6147" width="20.85546875" style="186" customWidth="1"/>
    <col min="6148" max="6148" width="19.7109375" style="186" customWidth="1"/>
    <col min="6149" max="6149" width="13.42578125" style="186" customWidth="1"/>
    <col min="6150" max="6150" width="16.85546875" style="186" customWidth="1"/>
    <col min="6151" max="6151" width="19" style="186" customWidth="1"/>
    <col min="6152" max="6152" width="20.5703125" style="186" customWidth="1"/>
    <col min="6153" max="6153" width="15.140625" style="186" customWidth="1"/>
    <col min="6154" max="6154" width="19.42578125" style="186" customWidth="1"/>
    <col min="6155" max="6400" width="9.140625" style="186"/>
    <col min="6401" max="6401" width="4.42578125" style="186" customWidth="1"/>
    <col min="6402" max="6402" width="20.7109375" style="186" customWidth="1"/>
    <col min="6403" max="6403" width="20.85546875" style="186" customWidth="1"/>
    <col min="6404" max="6404" width="19.7109375" style="186" customWidth="1"/>
    <col min="6405" max="6405" width="13.42578125" style="186" customWidth="1"/>
    <col min="6406" max="6406" width="16.85546875" style="186" customWidth="1"/>
    <col min="6407" max="6407" width="19" style="186" customWidth="1"/>
    <col min="6408" max="6408" width="20.5703125" style="186" customWidth="1"/>
    <col min="6409" max="6409" width="15.140625" style="186" customWidth="1"/>
    <col min="6410" max="6410" width="19.42578125" style="186" customWidth="1"/>
    <col min="6411" max="6656" width="9.140625" style="186"/>
    <col min="6657" max="6657" width="4.42578125" style="186" customWidth="1"/>
    <col min="6658" max="6658" width="20.7109375" style="186" customWidth="1"/>
    <col min="6659" max="6659" width="20.85546875" style="186" customWidth="1"/>
    <col min="6660" max="6660" width="19.7109375" style="186" customWidth="1"/>
    <col min="6661" max="6661" width="13.42578125" style="186" customWidth="1"/>
    <col min="6662" max="6662" width="16.85546875" style="186" customWidth="1"/>
    <col min="6663" max="6663" width="19" style="186" customWidth="1"/>
    <col min="6664" max="6664" width="20.5703125" style="186" customWidth="1"/>
    <col min="6665" max="6665" width="15.140625" style="186" customWidth="1"/>
    <col min="6666" max="6666" width="19.42578125" style="186" customWidth="1"/>
    <col min="6667" max="6912" width="9.140625" style="186"/>
    <col min="6913" max="6913" width="4.42578125" style="186" customWidth="1"/>
    <col min="6914" max="6914" width="20.7109375" style="186" customWidth="1"/>
    <col min="6915" max="6915" width="20.85546875" style="186" customWidth="1"/>
    <col min="6916" max="6916" width="19.7109375" style="186" customWidth="1"/>
    <col min="6917" max="6917" width="13.42578125" style="186" customWidth="1"/>
    <col min="6918" max="6918" width="16.85546875" style="186" customWidth="1"/>
    <col min="6919" max="6919" width="19" style="186" customWidth="1"/>
    <col min="6920" max="6920" width="20.5703125" style="186" customWidth="1"/>
    <col min="6921" max="6921" width="15.140625" style="186" customWidth="1"/>
    <col min="6922" max="6922" width="19.42578125" style="186" customWidth="1"/>
    <col min="6923" max="7168" width="9.140625" style="186"/>
    <col min="7169" max="7169" width="4.42578125" style="186" customWidth="1"/>
    <col min="7170" max="7170" width="20.7109375" style="186" customWidth="1"/>
    <col min="7171" max="7171" width="20.85546875" style="186" customWidth="1"/>
    <col min="7172" max="7172" width="19.7109375" style="186" customWidth="1"/>
    <col min="7173" max="7173" width="13.42578125" style="186" customWidth="1"/>
    <col min="7174" max="7174" width="16.85546875" style="186" customWidth="1"/>
    <col min="7175" max="7175" width="19" style="186" customWidth="1"/>
    <col min="7176" max="7176" width="20.5703125" style="186" customWidth="1"/>
    <col min="7177" max="7177" width="15.140625" style="186" customWidth="1"/>
    <col min="7178" max="7178" width="19.42578125" style="186" customWidth="1"/>
    <col min="7179" max="7424" width="9.140625" style="186"/>
    <col min="7425" max="7425" width="4.42578125" style="186" customWidth="1"/>
    <col min="7426" max="7426" width="20.7109375" style="186" customWidth="1"/>
    <col min="7427" max="7427" width="20.85546875" style="186" customWidth="1"/>
    <col min="7428" max="7428" width="19.7109375" style="186" customWidth="1"/>
    <col min="7429" max="7429" width="13.42578125" style="186" customWidth="1"/>
    <col min="7430" max="7430" width="16.85546875" style="186" customWidth="1"/>
    <col min="7431" max="7431" width="19" style="186" customWidth="1"/>
    <col min="7432" max="7432" width="20.5703125" style="186" customWidth="1"/>
    <col min="7433" max="7433" width="15.140625" style="186" customWidth="1"/>
    <col min="7434" max="7434" width="19.42578125" style="186" customWidth="1"/>
    <col min="7435" max="7680" width="9.140625" style="186"/>
    <col min="7681" max="7681" width="4.42578125" style="186" customWidth="1"/>
    <col min="7682" max="7682" width="20.7109375" style="186" customWidth="1"/>
    <col min="7683" max="7683" width="20.85546875" style="186" customWidth="1"/>
    <col min="7684" max="7684" width="19.7109375" style="186" customWidth="1"/>
    <col min="7685" max="7685" width="13.42578125" style="186" customWidth="1"/>
    <col min="7686" max="7686" width="16.85546875" style="186" customWidth="1"/>
    <col min="7687" max="7687" width="19" style="186" customWidth="1"/>
    <col min="7688" max="7688" width="20.5703125" style="186" customWidth="1"/>
    <col min="7689" max="7689" width="15.140625" style="186" customWidth="1"/>
    <col min="7690" max="7690" width="19.42578125" style="186" customWidth="1"/>
    <col min="7691" max="7936" width="9.140625" style="186"/>
    <col min="7937" max="7937" width="4.42578125" style="186" customWidth="1"/>
    <col min="7938" max="7938" width="20.7109375" style="186" customWidth="1"/>
    <col min="7939" max="7939" width="20.85546875" style="186" customWidth="1"/>
    <col min="7940" max="7940" width="19.7109375" style="186" customWidth="1"/>
    <col min="7941" max="7941" width="13.42578125" style="186" customWidth="1"/>
    <col min="7942" max="7942" width="16.85546875" style="186" customWidth="1"/>
    <col min="7943" max="7943" width="19" style="186" customWidth="1"/>
    <col min="7944" max="7944" width="20.5703125" style="186" customWidth="1"/>
    <col min="7945" max="7945" width="15.140625" style="186" customWidth="1"/>
    <col min="7946" max="7946" width="19.42578125" style="186" customWidth="1"/>
    <col min="7947" max="8192" width="9.140625" style="186"/>
    <col min="8193" max="8193" width="4.42578125" style="186" customWidth="1"/>
    <col min="8194" max="8194" width="20.7109375" style="186" customWidth="1"/>
    <col min="8195" max="8195" width="20.85546875" style="186" customWidth="1"/>
    <col min="8196" max="8196" width="19.7109375" style="186" customWidth="1"/>
    <col min="8197" max="8197" width="13.42578125" style="186" customWidth="1"/>
    <col min="8198" max="8198" width="16.85546875" style="186" customWidth="1"/>
    <col min="8199" max="8199" width="19" style="186" customWidth="1"/>
    <col min="8200" max="8200" width="20.5703125" style="186" customWidth="1"/>
    <col min="8201" max="8201" width="15.140625" style="186" customWidth="1"/>
    <col min="8202" max="8202" width="19.42578125" style="186" customWidth="1"/>
    <col min="8203" max="8448" width="9.140625" style="186"/>
    <col min="8449" max="8449" width="4.42578125" style="186" customWidth="1"/>
    <col min="8450" max="8450" width="20.7109375" style="186" customWidth="1"/>
    <col min="8451" max="8451" width="20.85546875" style="186" customWidth="1"/>
    <col min="8452" max="8452" width="19.7109375" style="186" customWidth="1"/>
    <col min="8453" max="8453" width="13.42578125" style="186" customWidth="1"/>
    <col min="8454" max="8454" width="16.85546875" style="186" customWidth="1"/>
    <col min="8455" max="8455" width="19" style="186" customWidth="1"/>
    <col min="8456" max="8456" width="20.5703125" style="186" customWidth="1"/>
    <col min="8457" max="8457" width="15.140625" style="186" customWidth="1"/>
    <col min="8458" max="8458" width="19.42578125" style="186" customWidth="1"/>
    <col min="8459" max="8704" width="9.140625" style="186"/>
    <col min="8705" max="8705" width="4.42578125" style="186" customWidth="1"/>
    <col min="8706" max="8706" width="20.7109375" style="186" customWidth="1"/>
    <col min="8707" max="8707" width="20.85546875" style="186" customWidth="1"/>
    <col min="8708" max="8708" width="19.7109375" style="186" customWidth="1"/>
    <col min="8709" max="8709" width="13.42578125" style="186" customWidth="1"/>
    <col min="8710" max="8710" width="16.85546875" style="186" customWidth="1"/>
    <col min="8711" max="8711" width="19" style="186" customWidth="1"/>
    <col min="8712" max="8712" width="20.5703125" style="186" customWidth="1"/>
    <col min="8713" max="8713" width="15.140625" style="186" customWidth="1"/>
    <col min="8714" max="8714" width="19.42578125" style="186" customWidth="1"/>
    <col min="8715" max="8960" width="9.140625" style="186"/>
    <col min="8961" max="8961" width="4.42578125" style="186" customWidth="1"/>
    <col min="8962" max="8962" width="20.7109375" style="186" customWidth="1"/>
    <col min="8963" max="8963" width="20.85546875" style="186" customWidth="1"/>
    <col min="8964" max="8964" width="19.7109375" style="186" customWidth="1"/>
    <col min="8965" max="8965" width="13.42578125" style="186" customWidth="1"/>
    <col min="8966" max="8966" width="16.85546875" style="186" customWidth="1"/>
    <col min="8967" max="8967" width="19" style="186" customWidth="1"/>
    <col min="8968" max="8968" width="20.5703125" style="186" customWidth="1"/>
    <col min="8969" max="8969" width="15.140625" style="186" customWidth="1"/>
    <col min="8970" max="8970" width="19.42578125" style="186" customWidth="1"/>
    <col min="8971" max="9216" width="9.140625" style="186"/>
    <col min="9217" max="9217" width="4.42578125" style="186" customWidth="1"/>
    <col min="9218" max="9218" width="20.7109375" style="186" customWidth="1"/>
    <col min="9219" max="9219" width="20.85546875" style="186" customWidth="1"/>
    <col min="9220" max="9220" width="19.7109375" style="186" customWidth="1"/>
    <col min="9221" max="9221" width="13.42578125" style="186" customWidth="1"/>
    <col min="9222" max="9222" width="16.85546875" style="186" customWidth="1"/>
    <col min="9223" max="9223" width="19" style="186" customWidth="1"/>
    <col min="9224" max="9224" width="20.5703125" style="186" customWidth="1"/>
    <col min="9225" max="9225" width="15.140625" style="186" customWidth="1"/>
    <col min="9226" max="9226" width="19.42578125" style="186" customWidth="1"/>
    <col min="9227" max="9472" width="9.140625" style="186"/>
    <col min="9473" max="9473" width="4.42578125" style="186" customWidth="1"/>
    <col min="9474" max="9474" width="20.7109375" style="186" customWidth="1"/>
    <col min="9475" max="9475" width="20.85546875" style="186" customWidth="1"/>
    <col min="9476" max="9476" width="19.7109375" style="186" customWidth="1"/>
    <col min="9477" max="9477" width="13.42578125" style="186" customWidth="1"/>
    <col min="9478" max="9478" width="16.85546875" style="186" customWidth="1"/>
    <col min="9479" max="9479" width="19" style="186" customWidth="1"/>
    <col min="9480" max="9480" width="20.5703125" style="186" customWidth="1"/>
    <col min="9481" max="9481" width="15.140625" style="186" customWidth="1"/>
    <col min="9482" max="9482" width="19.42578125" style="186" customWidth="1"/>
    <col min="9483" max="9728" width="9.140625" style="186"/>
    <col min="9729" max="9729" width="4.42578125" style="186" customWidth="1"/>
    <col min="9730" max="9730" width="20.7109375" style="186" customWidth="1"/>
    <col min="9731" max="9731" width="20.85546875" style="186" customWidth="1"/>
    <col min="9732" max="9732" width="19.7109375" style="186" customWidth="1"/>
    <col min="9733" max="9733" width="13.42578125" style="186" customWidth="1"/>
    <col min="9734" max="9734" width="16.85546875" style="186" customWidth="1"/>
    <col min="9735" max="9735" width="19" style="186" customWidth="1"/>
    <col min="9736" max="9736" width="20.5703125" style="186" customWidth="1"/>
    <col min="9737" max="9737" width="15.140625" style="186" customWidth="1"/>
    <col min="9738" max="9738" width="19.42578125" style="186" customWidth="1"/>
    <col min="9739" max="9984" width="9.140625" style="186"/>
    <col min="9985" max="9985" width="4.42578125" style="186" customWidth="1"/>
    <col min="9986" max="9986" width="20.7109375" style="186" customWidth="1"/>
    <col min="9987" max="9987" width="20.85546875" style="186" customWidth="1"/>
    <col min="9988" max="9988" width="19.7109375" style="186" customWidth="1"/>
    <col min="9989" max="9989" width="13.42578125" style="186" customWidth="1"/>
    <col min="9990" max="9990" width="16.85546875" style="186" customWidth="1"/>
    <col min="9991" max="9991" width="19" style="186" customWidth="1"/>
    <col min="9992" max="9992" width="20.5703125" style="186" customWidth="1"/>
    <col min="9993" max="9993" width="15.140625" style="186" customWidth="1"/>
    <col min="9994" max="9994" width="19.42578125" style="186" customWidth="1"/>
    <col min="9995" max="10240" width="9.140625" style="186"/>
    <col min="10241" max="10241" width="4.42578125" style="186" customWidth="1"/>
    <col min="10242" max="10242" width="20.7109375" style="186" customWidth="1"/>
    <col min="10243" max="10243" width="20.85546875" style="186" customWidth="1"/>
    <col min="10244" max="10244" width="19.7109375" style="186" customWidth="1"/>
    <col min="10245" max="10245" width="13.42578125" style="186" customWidth="1"/>
    <col min="10246" max="10246" width="16.85546875" style="186" customWidth="1"/>
    <col min="10247" max="10247" width="19" style="186" customWidth="1"/>
    <col min="10248" max="10248" width="20.5703125" style="186" customWidth="1"/>
    <col min="10249" max="10249" width="15.140625" style="186" customWidth="1"/>
    <col min="10250" max="10250" width="19.42578125" style="186" customWidth="1"/>
    <col min="10251" max="10496" width="9.140625" style="186"/>
    <col min="10497" max="10497" width="4.42578125" style="186" customWidth="1"/>
    <col min="10498" max="10498" width="20.7109375" style="186" customWidth="1"/>
    <col min="10499" max="10499" width="20.85546875" style="186" customWidth="1"/>
    <col min="10500" max="10500" width="19.7109375" style="186" customWidth="1"/>
    <col min="10501" max="10501" width="13.42578125" style="186" customWidth="1"/>
    <col min="10502" max="10502" width="16.85546875" style="186" customWidth="1"/>
    <col min="10503" max="10503" width="19" style="186" customWidth="1"/>
    <col min="10504" max="10504" width="20.5703125" style="186" customWidth="1"/>
    <col min="10505" max="10505" width="15.140625" style="186" customWidth="1"/>
    <col min="10506" max="10506" width="19.42578125" style="186" customWidth="1"/>
    <col min="10507" max="10752" width="9.140625" style="186"/>
    <col min="10753" max="10753" width="4.42578125" style="186" customWidth="1"/>
    <col min="10754" max="10754" width="20.7109375" style="186" customWidth="1"/>
    <col min="10755" max="10755" width="20.85546875" style="186" customWidth="1"/>
    <col min="10756" max="10756" width="19.7109375" style="186" customWidth="1"/>
    <col min="10757" max="10757" width="13.42578125" style="186" customWidth="1"/>
    <col min="10758" max="10758" width="16.85546875" style="186" customWidth="1"/>
    <col min="10759" max="10759" width="19" style="186" customWidth="1"/>
    <col min="10760" max="10760" width="20.5703125" style="186" customWidth="1"/>
    <col min="10761" max="10761" width="15.140625" style="186" customWidth="1"/>
    <col min="10762" max="10762" width="19.42578125" style="186" customWidth="1"/>
    <col min="10763" max="11008" width="9.140625" style="186"/>
    <col min="11009" max="11009" width="4.42578125" style="186" customWidth="1"/>
    <col min="11010" max="11010" width="20.7109375" style="186" customWidth="1"/>
    <col min="11011" max="11011" width="20.85546875" style="186" customWidth="1"/>
    <col min="11012" max="11012" width="19.7109375" style="186" customWidth="1"/>
    <col min="11013" max="11013" width="13.42578125" style="186" customWidth="1"/>
    <col min="11014" max="11014" width="16.85546875" style="186" customWidth="1"/>
    <col min="11015" max="11015" width="19" style="186" customWidth="1"/>
    <col min="11016" max="11016" width="20.5703125" style="186" customWidth="1"/>
    <col min="11017" max="11017" width="15.140625" style="186" customWidth="1"/>
    <col min="11018" max="11018" width="19.42578125" style="186" customWidth="1"/>
    <col min="11019" max="11264" width="9.140625" style="186"/>
    <col min="11265" max="11265" width="4.42578125" style="186" customWidth="1"/>
    <col min="11266" max="11266" width="20.7109375" style="186" customWidth="1"/>
    <col min="11267" max="11267" width="20.85546875" style="186" customWidth="1"/>
    <col min="11268" max="11268" width="19.7109375" style="186" customWidth="1"/>
    <col min="11269" max="11269" width="13.42578125" style="186" customWidth="1"/>
    <col min="11270" max="11270" width="16.85546875" style="186" customWidth="1"/>
    <col min="11271" max="11271" width="19" style="186" customWidth="1"/>
    <col min="11272" max="11272" width="20.5703125" style="186" customWidth="1"/>
    <col min="11273" max="11273" width="15.140625" style="186" customWidth="1"/>
    <col min="11274" max="11274" width="19.42578125" style="186" customWidth="1"/>
    <col min="11275" max="11520" width="9.140625" style="186"/>
    <col min="11521" max="11521" width="4.42578125" style="186" customWidth="1"/>
    <col min="11522" max="11522" width="20.7109375" style="186" customWidth="1"/>
    <col min="11523" max="11523" width="20.85546875" style="186" customWidth="1"/>
    <col min="11524" max="11524" width="19.7109375" style="186" customWidth="1"/>
    <col min="11525" max="11525" width="13.42578125" style="186" customWidth="1"/>
    <col min="11526" max="11526" width="16.85546875" style="186" customWidth="1"/>
    <col min="11527" max="11527" width="19" style="186" customWidth="1"/>
    <col min="11528" max="11528" width="20.5703125" style="186" customWidth="1"/>
    <col min="11529" max="11529" width="15.140625" style="186" customWidth="1"/>
    <col min="11530" max="11530" width="19.42578125" style="186" customWidth="1"/>
    <col min="11531" max="11776" width="9.140625" style="186"/>
    <col min="11777" max="11777" width="4.42578125" style="186" customWidth="1"/>
    <col min="11778" max="11778" width="20.7109375" style="186" customWidth="1"/>
    <col min="11779" max="11779" width="20.85546875" style="186" customWidth="1"/>
    <col min="11780" max="11780" width="19.7109375" style="186" customWidth="1"/>
    <col min="11781" max="11781" width="13.42578125" style="186" customWidth="1"/>
    <col min="11782" max="11782" width="16.85546875" style="186" customWidth="1"/>
    <col min="11783" max="11783" width="19" style="186" customWidth="1"/>
    <col min="11784" max="11784" width="20.5703125" style="186" customWidth="1"/>
    <col min="11785" max="11785" width="15.140625" style="186" customWidth="1"/>
    <col min="11786" max="11786" width="19.42578125" style="186" customWidth="1"/>
    <col min="11787" max="12032" width="9.140625" style="186"/>
    <col min="12033" max="12033" width="4.42578125" style="186" customWidth="1"/>
    <col min="12034" max="12034" width="20.7109375" style="186" customWidth="1"/>
    <col min="12035" max="12035" width="20.85546875" style="186" customWidth="1"/>
    <col min="12036" max="12036" width="19.7109375" style="186" customWidth="1"/>
    <col min="12037" max="12037" width="13.42578125" style="186" customWidth="1"/>
    <col min="12038" max="12038" width="16.85546875" style="186" customWidth="1"/>
    <col min="12039" max="12039" width="19" style="186" customWidth="1"/>
    <col min="12040" max="12040" width="20.5703125" style="186" customWidth="1"/>
    <col min="12041" max="12041" width="15.140625" style="186" customWidth="1"/>
    <col min="12042" max="12042" width="19.42578125" style="186" customWidth="1"/>
    <col min="12043" max="12288" width="9.140625" style="186"/>
    <col min="12289" max="12289" width="4.42578125" style="186" customWidth="1"/>
    <col min="12290" max="12290" width="20.7109375" style="186" customWidth="1"/>
    <col min="12291" max="12291" width="20.85546875" style="186" customWidth="1"/>
    <col min="12292" max="12292" width="19.7109375" style="186" customWidth="1"/>
    <col min="12293" max="12293" width="13.42578125" style="186" customWidth="1"/>
    <col min="12294" max="12294" width="16.85546875" style="186" customWidth="1"/>
    <col min="12295" max="12295" width="19" style="186" customWidth="1"/>
    <col min="12296" max="12296" width="20.5703125" style="186" customWidth="1"/>
    <col min="12297" max="12297" width="15.140625" style="186" customWidth="1"/>
    <col min="12298" max="12298" width="19.42578125" style="186" customWidth="1"/>
    <col min="12299" max="12544" width="9.140625" style="186"/>
    <col min="12545" max="12545" width="4.42578125" style="186" customWidth="1"/>
    <col min="12546" max="12546" width="20.7109375" style="186" customWidth="1"/>
    <col min="12547" max="12547" width="20.85546875" style="186" customWidth="1"/>
    <col min="12548" max="12548" width="19.7109375" style="186" customWidth="1"/>
    <col min="12549" max="12549" width="13.42578125" style="186" customWidth="1"/>
    <col min="12550" max="12550" width="16.85546875" style="186" customWidth="1"/>
    <col min="12551" max="12551" width="19" style="186" customWidth="1"/>
    <col min="12552" max="12552" width="20.5703125" style="186" customWidth="1"/>
    <col min="12553" max="12553" width="15.140625" style="186" customWidth="1"/>
    <col min="12554" max="12554" width="19.42578125" style="186" customWidth="1"/>
    <col min="12555" max="12800" width="9.140625" style="186"/>
    <col min="12801" max="12801" width="4.42578125" style="186" customWidth="1"/>
    <col min="12802" max="12802" width="20.7109375" style="186" customWidth="1"/>
    <col min="12803" max="12803" width="20.85546875" style="186" customWidth="1"/>
    <col min="12804" max="12804" width="19.7109375" style="186" customWidth="1"/>
    <col min="12805" max="12805" width="13.42578125" style="186" customWidth="1"/>
    <col min="12806" max="12806" width="16.85546875" style="186" customWidth="1"/>
    <col min="12807" max="12807" width="19" style="186" customWidth="1"/>
    <col min="12808" max="12808" width="20.5703125" style="186" customWidth="1"/>
    <col min="12809" max="12809" width="15.140625" style="186" customWidth="1"/>
    <col min="12810" max="12810" width="19.42578125" style="186" customWidth="1"/>
    <col min="12811" max="13056" width="9.140625" style="186"/>
    <col min="13057" max="13057" width="4.42578125" style="186" customWidth="1"/>
    <col min="13058" max="13058" width="20.7109375" style="186" customWidth="1"/>
    <col min="13059" max="13059" width="20.85546875" style="186" customWidth="1"/>
    <col min="13060" max="13060" width="19.7109375" style="186" customWidth="1"/>
    <col min="13061" max="13061" width="13.42578125" style="186" customWidth="1"/>
    <col min="13062" max="13062" width="16.85546875" style="186" customWidth="1"/>
    <col min="13063" max="13063" width="19" style="186" customWidth="1"/>
    <col min="13064" max="13064" width="20.5703125" style="186" customWidth="1"/>
    <col min="13065" max="13065" width="15.140625" style="186" customWidth="1"/>
    <col min="13066" max="13066" width="19.42578125" style="186" customWidth="1"/>
    <col min="13067" max="13312" width="9.140625" style="186"/>
    <col min="13313" max="13313" width="4.42578125" style="186" customWidth="1"/>
    <col min="13314" max="13314" width="20.7109375" style="186" customWidth="1"/>
    <col min="13315" max="13315" width="20.85546875" style="186" customWidth="1"/>
    <col min="13316" max="13316" width="19.7109375" style="186" customWidth="1"/>
    <col min="13317" max="13317" width="13.42578125" style="186" customWidth="1"/>
    <col min="13318" max="13318" width="16.85546875" style="186" customWidth="1"/>
    <col min="13319" max="13319" width="19" style="186" customWidth="1"/>
    <col min="13320" max="13320" width="20.5703125" style="186" customWidth="1"/>
    <col min="13321" max="13321" width="15.140625" style="186" customWidth="1"/>
    <col min="13322" max="13322" width="19.42578125" style="186" customWidth="1"/>
    <col min="13323" max="13568" width="9.140625" style="186"/>
    <col min="13569" max="13569" width="4.42578125" style="186" customWidth="1"/>
    <col min="13570" max="13570" width="20.7109375" style="186" customWidth="1"/>
    <col min="13571" max="13571" width="20.85546875" style="186" customWidth="1"/>
    <col min="13572" max="13572" width="19.7109375" style="186" customWidth="1"/>
    <col min="13573" max="13573" width="13.42578125" style="186" customWidth="1"/>
    <col min="13574" max="13574" width="16.85546875" style="186" customWidth="1"/>
    <col min="13575" max="13575" width="19" style="186" customWidth="1"/>
    <col min="13576" max="13576" width="20.5703125" style="186" customWidth="1"/>
    <col min="13577" max="13577" width="15.140625" style="186" customWidth="1"/>
    <col min="13578" max="13578" width="19.42578125" style="186" customWidth="1"/>
    <col min="13579" max="13824" width="9.140625" style="186"/>
    <col min="13825" max="13825" width="4.42578125" style="186" customWidth="1"/>
    <col min="13826" max="13826" width="20.7109375" style="186" customWidth="1"/>
    <col min="13827" max="13827" width="20.85546875" style="186" customWidth="1"/>
    <col min="13828" max="13828" width="19.7109375" style="186" customWidth="1"/>
    <col min="13829" max="13829" width="13.42578125" style="186" customWidth="1"/>
    <col min="13830" max="13830" width="16.85546875" style="186" customWidth="1"/>
    <col min="13831" max="13831" width="19" style="186" customWidth="1"/>
    <col min="13832" max="13832" width="20.5703125" style="186" customWidth="1"/>
    <col min="13833" max="13833" width="15.140625" style="186" customWidth="1"/>
    <col min="13834" max="13834" width="19.42578125" style="186" customWidth="1"/>
    <col min="13835" max="14080" width="9.140625" style="186"/>
    <col min="14081" max="14081" width="4.42578125" style="186" customWidth="1"/>
    <col min="14082" max="14082" width="20.7109375" style="186" customWidth="1"/>
    <col min="14083" max="14083" width="20.85546875" style="186" customWidth="1"/>
    <col min="14084" max="14084" width="19.7109375" style="186" customWidth="1"/>
    <col min="14085" max="14085" width="13.42578125" style="186" customWidth="1"/>
    <col min="14086" max="14086" width="16.85546875" style="186" customWidth="1"/>
    <col min="14087" max="14087" width="19" style="186" customWidth="1"/>
    <col min="14088" max="14088" width="20.5703125" style="186" customWidth="1"/>
    <col min="14089" max="14089" width="15.140625" style="186" customWidth="1"/>
    <col min="14090" max="14090" width="19.42578125" style="186" customWidth="1"/>
    <col min="14091" max="14336" width="9.140625" style="186"/>
    <col min="14337" max="14337" width="4.42578125" style="186" customWidth="1"/>
    <col min="14338" max="14338" width="20.7109375" style="186" customWidth="1"/>
    <col min="14339" max="14339" width="20.85546875" style="186" customWidth="1"/>
    <col min="14340" max="14340" width="19.7109375" style="186" customWidth="1"/>
    <col min="14341" max="14341" width="13.42578125" style="186" customWidth="1"/>
    <col min="14342" max="14342" width="16.85546875" style="186" customWidth="1"/>
    <col min="14343" max="14343" width="19" style="186" customWidth="1"/>
    <col min="14344" max="14344" width="20.5703125" style="186" customWidth="1"/>
    <col min="14345" max="14345" width="15.140625" style="186" customWidth="1"/>
    <col min="14346" max="14346" width="19.42578125" style="186" customWidth="1"/>
    <col min="14347" max="14592" width="9.140625" style="186"/>
    <col min="14593" max="14593" width="4.42578125" style="186" customWidth="1"/>
    <col min="14594" max="14594" width="20.7109375" style="186" customWidth="1"/>
    <col min="14595" max="14595" width="20.85546875" style="186" customWidth="1"/>
    <col min="14596" max="14596" width="19.7109375" style="186" customWidth="1"/>
    <col min="14597" max="14597" width="13.42578125" style="186" customWidth="1"/>
    <col min="14598" max="14598" width="16.85546875" style="186" customWidth="1"/>
    <col min="14599" max="14599" width="19" style="186" customWidth="1"/>
    <col min="14600" max="14600" width="20.5703125" style="186" customWidth="1"/>
    <col min="14601" max="14601" width="15.140625" style="186" customWidth="1"/>
    <col min="14602" max="14602" width="19.42578125" style="186" customWidth="1"/>
    <col min="14603" max="14848" width="9.140625" style="186"/>
    <col min="14849" max="14849" width="4.42578125" style="186" customWidth="1"/>
    <col min="14850" max="14850" width="20.7109375" style="186" customWidth="1"/>
    <col min="14851" max="14851" width="20.85546875" style="186" customWidth="1"/>
    <col min="14852" max="14852" width="19.7109375" style="186" customWidth="1"/>
    <col min="14853" max="14853" width="13.42578125" style="186" customWidth="1"/>
    <col min="14854" max="14854" width="16.85546875" style="186" customWidth="1"/>
    <col min="14855" max="14855" width="19" style="186" customWidth="1"/>
    <col min="14856" max="14856" width="20.5703125" style="186" customWidth="1"/>
    <col min="14857" max="14857" width="15.140625" style="186" customWidth="1"/>
    <col min="14858" max="14858" width="19.42578125" style="186" customWidth="1"/>
    <col min="14859" max="15104" width="9.140625" style="186"/>
    <col min="15105" max="15105" width="4.42578125" style="186" customWidth="1"/>
    <col min="15106" max="15106" width="20.7109375" style="186" customWidth="1"/>
    <col min="15107" max="15107" width="20.85546875" style="186" customWidth="1"/>
    <col min="15108" max="15108" width="19.7109375" style="186" customWidth="1"/>
    <col min="15109" max="15109" width="13.42578125" style="186" customWidth="1"/>
    <col min="15110" max="15110" width="16.85546875" style="186" customWidth="1"/>
    <col min="15111" max="15111" width="19" style="186" customWidth="1"/>
    <col min="15112" max="15112" width="20.5703125" style="186" customWidth="1"/>
    <col min="15113" max="15113" width="15.140625" style="186" customWidth="1"/>
    <col min="15114" max="15114" width="19.42578125" style="186" customWidth="1"/>
    <col min="15115" max="15360" width="9.140625" style="186"/>
    <col min="15361" max="15361" width="4.42578125" style="186" customWidth="1"/>
    <col min="15362" max="15362" width="20.7109375" style="186" customWidth="1"/>
    <col min="15363" max="15363" width="20.85546875" style="186" customWidth="1"/>
    <col min="15364" max="15364" width="19.7109375" style="186" customWidth="1"/>
    <col min="15365" max="15365" width="13.42578125" style="186" customWidth="1"/>
    <col min="15366" max="15366" width="16.85546875" style="186" customWidth="1"/>
    <col min="15367" max="15367" width="19" style="186" customWidth="1"/>
    <col min="15368" max="15368" width="20.5703125" style="186" customWidth="1"/>
    <col min="15369" max="15369" width="15.140625" style="186" customWidth="1"/>
    <col min="15370" max="15370" width="19.42578125" style="186" customWidth="1"/>
    <col min="15371" max="15616" width="9.140625" style="186"/>
    <col min="15617" max="15617" width="4.42578125" style="186" customWidth="1"/>
    <col min="15618" max="15618" width="20.7109375" style="186" customWidth="1"/>
    <col min="15619" max="15619" width="20.85546875" style="186" customWidth="1"/>
    <col min="15620" max="15620" width="19.7109375" style="186" customWidth="1"/>
    <col min="15621" max="15621" width="13.42578125" style="186" customWidth="1"/>
    <col min="15622" max="15622" width="16.85546875" style="186" customWidth="1"/>
    <col min="15623" max="15623" width="19" style="186" customWidth="1"/>
    <col min="15624" max="15624" width="20.5703125" style="186" customWidth="1"/>
    <col min="15625" max="15625" width="15.140625" style="186" customWidth="1"/>
    <col min="15626" max="15626" width="19.42578125" style="186" customWidth="1"/>
    <col min="15627" max="15872" width="9.140625" style="186"/>
    <col min="15873" max="15873" width="4.42578125" style="186" customWidth="1"/>
    <col min="15874" max="15874" width="20.7109375" style="186" customWidth="1"/>
    <col min="15875" max="15875" width="20.85546875" style="186" customWidth="1"/>
    <col min="15876" max="15876" width="19.7109375" style="186" customWidth="1"/>
    <col min="15877" max="15877" width="13.42578125" style="186" customWidth="1"/>
    <col min="15878" max="15878" width="16.85546875" style="186" customWidth="1"/>
    <col min="15879" max="15879" width="19" style="186" customWidth="1"/>
    <col min="15880" max="15880" width="20.5703125" style="186" customWidth="1"/>
    <col min="15881" max="15881" width="15.140625" style="186" customWidth="1"/>
    <col min="15882" max="15882" width="19.42578125" style="186" customWidth="1"/>
    <col min="15883" max="16128" width="9.140625" style="186"/>
    <col min="16129" max="16129" width="4.42578125" style="186" customWidth="1"/>
    <col min="16130" max="16130" width="20.7109375" style="186" customWidth="1"/>
    <col min="16131" max="16131" width="20.85546875" style="186" customWidth="1"/>
    <col min="16132" max="16132" width="19.7109375" style="186" customWidth="1"/>
    <col min="16133" max="16133" width="13.42578125" style="186" customWidth="1"/>
    <col min="16134" max="16134" width="16.85546875" style="186" customWidth="1"/>
    <col min="16135" max="16135" width="19" style="186" customWidth="1"/>
    <col min="16136" max="16136" width="20.5703125" style="186" customWidth="1"/>
    <col min="16137" max="16137" width="15.140625" style="186" customWidth="1"/>
    <col min="16138" max="16138" width="19.42578125" style="186" customWidth="1"/>
    <col min="16139" max="16384" width="9.140625" style="186"/>
  </cols>
  <sheetData>
    <row r="1" spans="1:11" ht="16.5" thickBot="1">
      <c r="A1" s="325" t="s">
        <v>858</v>
      </c>
      <c r="B1" s="326"/>
      <c r="C1" s="326"/>
      <c r="D1" s="326"/>
      <c r="E1" s="327"/>
      <c r="J1" s="86" t="s">
        <v>22</v>
      </c>
    </row>
    <row r="2" spans="1:11">
      <c r="J2" s="87"/>
    </row>
    <row r="3" spans="1:11" ht="66.75" customHeight="1">
      <c r="A3" s="187" t="s">
        <v>744</v>
      </c>
      <c r="B3" s="188" t="s">
        <v>745</v>
      </c>
      <c r="C3" s="189" t="s">
        <v>746</v>
      </c>
      <c r="D3" s="189" t="s">
        <v>747</v>
      </c>
      <c r="E3" s="189" t="s">
        <v>13</v>
      </c>
      <c r="F3" s="189" t="s">
        <v>748</v>
      </c>
      <c r="G3" s="189" t="s">
        <v>749</v>
      </c>
      <c r="H3" s="189" t="s">
        <v>860</v>
      </c>
      <c r="I3" s="189" t="s">
        <v>859</v>
      </c>
      <c r="J3" s="189" t="s">
        <v>750</v>
      </c>
    </row>
    <row r="4" spans="1:11" ht="16.5" customHeight="1">
      <c r="A4" s="324" t="s">
        <v>755</v>
      </c>
      <c r="B4" s="324"/>
      <c r="C4" s="324"/>
      <c r="D4" s="324"/>
      <c r="E4" s="324"/>
      <c r="F4" s="324"/>
      <c r="G4" s="324"/>
      <c r="H4" s="324"/>
      <c r="I4" s="324"/>
      <c r="J4" s="324"/>
    </row>
    <row r="5" spans="1:11" ht="50.25" customHeight="1">
      <c r="A5" s="202">
        <v>1</v>
      </c>
      <c r="B5" s="208" t="s">
        <v>751</v>
      </c>
      <c r="C5" s="208">
        <v>10203</v>
      </c>
      <c r="D5" s="229" t="s">
        <v>752</v>
      </c>
      <c r="E5" s="230">
        <v>2008</v>
      </c>
      <c r="F5" s="220" t="s">
        <v>753</v>
      </c>
      <c r="G5" s="231">
        <v>27549.58</v>
      </c>
      <c r="H5" s="231"/>
      <c r="I5" s="200" t="s">
        <v>132</v>
      </c>
      <c r="J5" s="206" t="s">
        <v>754</v>
      </c>
      <c r="K5" s="281"/>
    </row>
    <row r="6" spans="1:11" ht="15" customHeight="1">
      <c r="A6" s="324" t="s">
        <v>761</v>
      </c>
      <c r="B6" s="324"/>
      <c r="C6" s="324"/>
      <c r="D6" s="324"/>
      <c r="E6" s="324"/>
      <c r="F6" s="324"/>
      <c r="G6" s="324"/>
      <c r="H6" s="324"/>
      <c r="I6" s="324"/>
      <c r="J6" s="324"/>
    </row>
    <row r="7" spans="1:11" ht="39" customHeight="1">
      <c r="A7" s="190">
        <v>1</v>
      </c>
      <c r="B7" s="194" t="s">
        <v>762</v>
      </c>
      <c r="C7" s="232" t="s">
        <v>764</v>
      </c>
      <c r="D7" s="233" t="s">
        <v>763</v>
      </c>
      <c r="E7" s="230">
        <v>2013</v>
      </c>
      <c r="F7" s="197" t="s">
        <v>765</v>
      </c>
      <c r="G7" s="197">
        <v>18000</v>
      </c>
      <c r="H7" s="234" t="s">
        <v>766</v>
      </c>
      <c r="I7" s="197" t="s">
        <v>132</v>
      </c>
      <c r="J7" s="234" t="s">
        <v>767</v>
      </c>
    </row>
    <row r="8" spans="1:11" ht="18" customHeight="1">
      <c r="A8" s="324" t="s">
        <v>780</v>
      </c>
      <c r="B8" s="324"/>
      <c r="C8" s="324"/>
      <c r="D8" s="324"/>
      <c r="E8" s="324"/>
      <c r="F8" s="324"/>
      <c r="G8" s="324"/>
      <c r="H8" s="324"/>
      <c r="I8" s="324"/>
      <c r="J8" s="324"/>
    </row>
    <row r="9" spans="1:11" ht="28.5" customHeight="1">
      <c r="A9" s="190">
        <v>1</v>
      </c>
      <c r="B9" s="235" t="s">
        <v>781</v>
      </c>
      <c r="C9" s="191"/>
      <c r="D9" s="192" t="s">
        <v>782</v>
      </c>
      <c r="E9" s="230">
        <v>2017</v>
      </c>
      <c r="F9" s="193" t="s">
        <v>783</v>
      </c>
      <c r="G9" s="231">
        <v>34440</v>
      </c>
      <c r="H9" s="193" t="s">
        <v>783</v>
      </c>
      <c r="I9" s="194" t="s">
        <v>226</v>
      </c>
      <c r="J9" s="236" t="s">
        <v>784</v>
      </c>
    </row>
    <row r="10" spans="1:11" ht="29.25" customHeight="1">
      <c r="A10" s="190">
        <v>2</v>
      </c>
      <c r="B10" s="202" t="s">
        <v>785</v>
      </c>
      <c r="C10" s="195" t="s">
        <v>786</v>
      </c>
      <c r="D10" s="196"/>
      <c r="E10" s="230">
        <v>2014</v>
      </c>
      <c r="F10" s="197" t="s">
        <v>787</v>
      </c>
      <c r="G10" s="231">
        <v>950</v>
      </c>
      <c r="H10" s="198"/>
      <c r="I10" s="199" t="s">
        <v>132</v>
      </c>
      <c r="J10" s="236" t="s">
        <v>784</v>
      </c>
    </row>
    <row r="11" spans="1:11" ht="27" customHeight="1">
      <c r="A11" s="190">
        <v>3</v>
      </c>
      <c r="B11" s="202" t="s">
        <v>788</v>
      </c>
      <c r="C11" s="221" t="s">
        <v>789</v>
      </c>
      <c r="D11" s="221" t="s">
        <v>790</v>
      </c>
      <c r="E11" s="230">
        <v>2016</v>
      </c>
      <c r="F11" s="197" t="s">
        <v>787</v>
      </c>
      <c r="G11" s="231">
        <v>8900</v>
      </c>
      <c r="H11" s="197"/>
      <c r="I11" s="197" t="s">
        <v>133</v>
      </c>
      <c r="J11" s="237" t="s">
        <v>784</v>
      </c>
    </row>
    <row r="12" spans="1:11" ht="30.75" customHeight="1">
      <c r="A12" s="190">
        <v>4</v>
      </c>
      <c r="B12" s="202" t="s">
        <v>791</v>
      </c>
      <c r="C12" s="221" t="s">
        <v>792</v>
      </c>
      <c r="D12" s="221"/>
      <c r="E12" s="230">
        <v>2014</v>
      </c>
      <c r="F12" s="200" t="s">
        <v>787</v>
      </c>
      <c r="G12" s="231">
        <v>899.01</v>
      </c>
      <c r="H12" s="200"/>
      <c r="I12" s="200" t="s">
        <v>133</v>
      </c>
      <c r="J12" s="201" t="s">
        <v>784</v>
      </c>
    </row>
    <row r="13" spans="1:11" ht="26.25" customHeight="1">
      <c r="A13" s="190">
        <v>5</v>
      </c>
      <c r="B13" s="202" t="s">
        <v>793</v>
      </c>
      <c r="C13" s="195" t="s">
        <v>794</v>
      </c>
      <c r="D13" s="195"/>
      <c r="E13" s="230">
        <v>2019</v>
      </c>
      <c r="F13" s="197"/>
      <c r="G13" s="231">
        <v>11000</v>
      </c>
      <c r="H13" s="197"/>
      <c r="I13" s="197" t="s">
        <v>133</v>
      </c>
      <c r="J13" s="237" t="s">
        <v>784</v>
      </c>
    </row>
    <row r="14" spans="1:11" ht="20.25" customHeight="1">
      <c r="A14" s="190"/>
      <c r="B14" s="238"/>
      <c r="C14" s="221"/>
      <c r="D14" s="203"/>
      <c r="E14" s="200"/>
      <c r="F14" s="204" t="s">
        <v>556</v>
      </c>
      <c r="G14" s="204">
        <f>SUM(G9:G13)</f>
        <v>56189.01</v>
      </c>
      <c r="H14" s="200"/>
      <c r="I14" s="200"/>
      <c r="J14" s="200"/>
    </row>
    <row r="15" spans="1:11" ht="20.25" customHeight="1">
      <c r="A15" s="324" t="s">
        <v>464</v>
      </c>
      <c r="B15" s="324"/>
      <c r="C15" s="324"/>
      <c r="D15" s="324"/>
      <c r="E15" s="324"/>
      <c r="F15" s="324"/>
      <c r="G15" s="324"/>
      <c r="H15" s="324"/>
      <c r="I15" s="324"/>
      <c r="J15" s="324"/>
    </row>
    <row r="16" spans="1:11" s="207" customFormat="1" ht="18.75" customHeight="1">
      <c r="A16" s="202">
        <v>1</v>
      </c>
      <c r="B16" s="190" t="s">
        <v>814</v>
      </c>
      <c r="C16" s="239">
        <v>1543</v>
      </c>
      <c r="D16" s="196" t="s">
        <v>815</v>
      </c>
      <c r="E16" s="222">
        <v>2015</v>
      </c>
      <c r="F16" s="200" t="s">
        <v>816</v>
      </c>
      <c r="G16" s="205">
        <v>20971</v>
      </c>
      <c r="H16" s="206" t="s">
        <v>164</v>
      </c>
      <c r="I16" s="198" t="s">
        <v>132</v>
      </c>
      <c r="J16" s="199" t="s">
        <v>817</v>
      </c>
    </row>
    <row r="17" spans="1:10" s="207" customFormat="1" ht="18.75" customHeight="1">
      <c r="A17" s="190">
        <v>2</v>
      </c>
      <c r="B17" s="190" t="s">
        <v>814</v>
      </c>
      <c r="C17" s="208">
        <v>927</v>
      </c>
      <c r="D17" s="209" t="s">
        <v>815</v>
      </c>
      <c r="E17" s="210">
        <v>2013</v>
      </c>
      <c r="F17" s="200" t="s">
        <v>816</v>
      </c>
      <c r="G17" s="205">
        <v>26748.3</v>
      </c>
      <c r="H17" s="206" t="s">
        <v>164</v>
      </c>
      <c r="I17" s="200" t="s">
        <v>132</v>
      </c>
      <c r="J17" s="199" t="s">
        <v>817</v>
      </c>
    </row>
    <row r="18" spans="1:10" s="207" customFormat="1" ht="18.75" customHeight="1">
      <c r="A18" s="190"/>
      <c r="B18" s="190"/>
      <c r="C18" s="208"/>
      <c r="D18" s="209"/>
      <c r="E18" s="210"/>
      <c r="F18" s="200"/>
      <c r="G18" s="211">
        <f>SUM(G16:G17)</f>
        <v>47719.3</v>
      </c>
      <c r="H18" s="206"/>
      <c r="I18" s="200"/>
      <c r="J18" s="199"/>
    </row>
    <row r="19" spans="1:10" s="207" customFormat="1" ht="18.75" customHeight="1">
      <c r="A19" s="324" t="s">
        <v>819</v>
      </c>
      <c r="B19" s="324"/>
      <c r="C19" s="324"/>
      <c r="D19" s="324"/>
      <c r="E19" s="324"/>
      <c r="F19" s="324"/>
      <c r="G19" s="324"/>
      <c r="H19" s="324"/>
      <c r="I19" s="324"/>
      <c r="J19" s="324"/>
    </row>
    <row r="20" spans="1:10" s="207" customFormat="1" ht="54.95" customHeight="1">
      <c r="A20" s="240"/>
      <c r="B20" s="202" t="s">
        <v>820</v>
      </c>
      <c r="C20" s="241">
        <v>10351</v>
      </c>
      <c r="D20" s="229" t="s">
        <v>821</v>
      </c>
      <c r="E20" s="242">
        <v>2008</v>
      </c>
      <c r="F20" s="243" t="s">
        <v>822</v>
      </c>
      <c r="G20" s="244">
        <v>35223</v>
      </c>
      <c r="H20" s="199"/>
      <c r="I20" s="199" t="s">
        <v>132</v>
      </c>
      <c r="J20" s="220" t="s">
        <v>823</v>
      </c>
    </row>
    <row r="21" spans="1:10" s="207" customFormat="1" ht="57" customHeight="1">
      <c r="A21" s="245"/>
      <c r="B21" s="202" t="s">
        <v>820</v>
      </c>
      <c r="C21" s="208">
        <v>12756</v>
      </c>
      <c r="D21" s="229" t="s">
        <v>824</v>
      </c>
      <c r="E21" s="242">
        <v>2012</v>
      </c>
      <c r="F21" s="243" t="s">
        <v>825</v>
      </c>
      <c r="G21" s="246">
        <v>32351.23</v>
      </c>
      <c r="H21" s="247"/>
      <c r="I21" s="248" t="s">
        <v>132</v>
      </c>
      <c r="J21" s="249" t="s">
        <v>823</v>
      </c>
    </row>
    <row r="22" spans="1:10" ht="20.25" customHeight="1">
      <c r="A22" s="212"/>
      <c r="B22" s="213" t="s">
        <v>0</v>
      </c>
      <c r="C22" s="214"/>
      <c r="D22" s="214"/>
      <c r="E22" s="214"/>
      <c r="F22" s="214"/>
      <c r="G22" s="211">
        <f>SUM(G20:G21)</f>
        <v>67574.23</v>
      </c>
      <c r="H22" s="214"/>
      <c r="I22" s="214"/>
      <c r="J22" s="214"/>
    </row>
    <row r="23" spans="1:10" s="207" customFormat="1" ht="18.75" customHeight="1">
      <c r="A23" s="324" t="s">
        <v>833</v>
      </c>
      <c r="B23" s="324"/>
      <c r="C23" s="324"/>
      <c r="D23" s="324"/>
      <c r="E23" s="324"/>
      <c r="F23" s="324"/>
      <c r="G23" s="324"/>
      <c r="H23" s="324"/>
      <c r="I23" s="324"/>
      <c r="J23" s="324"/>
    </row>
    <row r="24" spans="1:10" s="207" customFormat="1" ht="36" customHeight="1">
      <c r="A24" s="202">
        <v>1</v>
      </c>
      <c r="B24" s="215" t="s">
        <v>834</v>
      </c>
      <c r="C24" s="216" t="s">
        <v>835</v>
      </c>
      <c r="D24" s="217" t="s">
        <v>836</v>
      </c>
      <c r="E24" s="217">
        <v>1995</v>
      </c>
      <c r="F24" s="199"/>
      <c r="G24" s="218">
        <v>33525.620000000003</v>
      </c>
      <c r="H24" s="219" t="s">
        <v>837</v>
      </c>
      <c r="I24" s="217"/>
      <c r="J24" s="220" t="s">
        <v>838</v>
      </c>
    </row>
    <row r="25" spans="1:10" s="207" customFormat="1" ht="26.25" customHeight="1">
      <c r="A25" s="190">
        <v>2</v>
      </c>
      <c r="B25" s="190" t="s">
        <v>839</v>
      </c>
      <c r="C25" s="221" t="s">
        <v>840</v>
      </c>
      <c r="D25" s="196" t="s">
        <v>841</v>
      </c>
      <c r="E25" s="222">
        <v>2015</v>
      </c>
      <c r="F25" s="223" t="s">
        <v>842</v>
      </c>
      <c r="G25" s="224">
        <v>25000</v>
      </c>
      <c r="H25" s="199" t="s">
        <v>843</v>
      </c>
      <c r="I25" s="199" t="s">
        <v>132</v>
      </c>
      <c r="J25" s="220" t="s">
        <v>838</v>
      </c>
    </row>
    <row r="26" spans="1:10" ht="20.25" customHeight="1" thickBot="1">
      <c r="A26" s="212"/>
      <c r="B26" s="213" t="s">
        <v>0</v>
      </c>
      <c r="C26" s="214"/>
      <c r="D26" s="214"/>
      <c r="E26" s="214"/>
      <c r="F26" s="225"/>
      <c r="G26" s="226">
        <f>SUM(G24:G25)</f>
        <v>58525.62</v>
      </c>
      <c r="H26" s="214"/>
      <c r="I26" s="214"/>
      <c r="J26" s="214"/>
    </row>
    <row r="27" spans="1:10" ht="13.5" thickBot="1">
      <c r="F27" s="227" t="s">
        <v>556</v>
      </c>
      <c r="G27" s="228">
        <f>G26+G22+G18+G14+G7+G5</f>
        <v>275557.74000000005</v>
      </c>
    </row>
  </sheetData>
  <mergeCells count="7">
    <mergeCell ref="A19:J19"/>
    <mergeCell ref="A23:J23"/>
    <mergeCell ref="A15:J15"/>
    <mergeCell ref="A1:E1"/>
    <mergeCell ref="A4:J4"/>
    <mergeCell ref="A6:J6"/>
    <mergeCell ref="A8:J8"/>
  </mergeCells>
  <pageMargins left="0.74803149606299213" right="0.74803149606299213" top="0.78740157480314965" bottom="0.59055118110236227" header="0.51181102362204722" footer="0.51181102362204722"/>
  <pageSetup paperSize="9" scale="78" orientation="landscape" r:id="rId1"/>
  <headerFooter alignWithMargins="0"/>
  <rowBreaks count="1" manualBreakCount="1">
    <brk id="22"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D20"/>
  <sheetViews>
    <sheetView view="pageBreakPreview" zoomScale="90" zoomScaleNormal="100" zoomScaleSheetLayoutView="90" workbookViewId="0">
      <selection activeCell="B8" sqref="B8"/>
    </sheetView>
  </sheetViews>
  <sheetFormatPr defaultColWidth="9.140625" defaultRowHeight="12.75"/>
  <cols>
    <col min="1" max="1" width="4.140625" style="16" customWidth="1"/>
    <col min="2" max="2" width="53.28515625" style="18" customWidth="1"/>
    <col min="3" max="3" width="37.5703125" style="18" customWidth="1"/>
    <col min="4" max="16384" width="9.140625" style="18"/>
  </cols>
  <sheetData>
    <row r="1" spans="1:4" ht="15" customHeight="1">
      <c r="B1" s="7" t="s">
        <v>959</v>
      </c>
      <c r="C1" s="17"/>
    </row>
    <row r="2" spans="1:4">
      <c r="B2" s="7"/>
    </row>
    <row r="3" spans="1:4" ht="41.25" customHeight="1">
      <c r="A3" s="329" t="s">
        <v>552</v>
      </c>
      <c r="B3" s="329"/>
      <c r="C3" s="329"/>
      <c r="D3" s="19"/>
    </row>
    <row r="4" spans="1:4" ht="9" customHeight="1">
      <c r="A4" s="95"/>
      <c r="B4" s="95"/>
      <c r="C4" s="95"/>
      <c r="D4" s="19"/>
    </row>
    <row r="6" spans="1:4" ht="30.75" customHeight="1">
      <c r="A6" s="10" t="s">
        <v>11</v>
      </c>
      <c r="B6" s="10" t="s">
        <v>18</v>
      </c>
      <c r="C6" s="20" t="s">
        <v>19</v>
      </c>
    </row>
    <row r="7" spans="1:4" ht="20.100000000000001" customHeight="1">
      <c r="A7" s="330" t="s">
        <v>127</v>
      </c>
      <c r="B7" s="330"/>
      <c r="C7" s="330"/>
    </row>
    <row r="8" spans="1:4" ht="20.100000000000001" customHeight="1">
      <c r="A8" s="21">
        <v>1</v>
      </c>
      <c r="B8" s="22" t="s">
        <v>128</v>
      </c>
      <c r="C8" s="20" t="s">
        <v>851</v>
      </c>
    </row>
    <row r="9" spans="1:4" ht="20.100000000000001" customHeight="1">
      <c r="A9" s="328" t="s">
        <v>277</v>
      </c>
      <c r="B9" s="328"/>
      <c r="C9" s="328"/>
    </row>
    <row r="10" spans="1:4" ht="25.5">
      <c r="A10" s="21">
        <v>1</v>
      </c>
      <c r="B10" s="23" t="s">
        <v>278</v>
      </c>
      <c r="C10" s="20" t="s">
        <v>730</v>
      </c>
    </row>
    <row r="11" spans="1:4" ht="20.100000000000001" customHeight="1">
      <c r="A11" s="328" t="s">
        <v>444</v>
      </c>
      <c r="B11" s="328"/>
      <c r="C11" s="328"/>
    </row>
    <row r="12" spans="1:4" ht="33.75" customHeight="1">
      <c r="A12" s="21">
        <v>1</v>
      </c>
      <c r="B12" s="22" t="s">
        <v>445</v>
      </c>
      <c r="C12" s="20" t="s">
        <v>446</v>
      </c>
    </row>
    <row r="13" spans="1:4" ht="20.100000000000001" customHeight="1">
      <c r="A13" s="328" t="s">
        <v>524</v>
      </c>
      <c r="B13" s="328"/>
      <c r="C13" s="328"/>
    </row>
    <row r="14" spans="1:4" ht="20.100000000000001" customHeight="1">
      <c r="A14" s="21">
        <v>1</v>
      </c>
      <c r="B14" s="23" t="s">
        <v>982</v>
      </c>
      <c r="C14" s="21" t="s">
        <v>463</v>
      </c>
    </row>
    <row r="15" spans="1:4" ht="20.100000000000001" customHeight="1">
      <c r="A15" s="328" t="s">
        <v>525</v>
      </c>
      <c r="B15" s="328"/>
      <c r="C15" s="328"/>
    </row>
    <row r="16" spans="1:4" ht="38.25">
      <c r="A16" s="21">
        <v>1</v>
      </c>
      <c r="B16" s="24" t="s">
        <v>526</v>
      </c>
      <c r="C16" s="20" t="s">
        <v>527</v>
      </c>
    </row>
    <row r="17" spans="1:3" ht="20.100000000000001" customHeight="1">
      <c r="A17" s="328" t="s">
        <v>536</v>
      </c>
      <c r="B17" s="328"/>
      <c r="C17" s="328"/>
    </row>
    <row r="18" spans="1:3" ht="38.25">
      <c r="A18" s="16">
        <v>1</v>
      </c>
      <c r="B18" s="22" t="s">
        <v>981</v>
      </c>
      <c r="C18" s="25" t="s">
        <v>537</v>
      </c>
    </row>
    <row r="19" spans="1:3" ht="20.100000000000001" customHeight="1">
      <c r="A19" s="328" t="s">
        <v>544</v>
      </c>
      <c r="B19" s="328"/>
      <c r="C19" s="328"/>
    </row>
    <row r="20" spans="1:3" ht="20.100000000000001" customHeight="1">
      <c r="A20" s="21">
        <v>1</v>
      </c>
      <c r="B20" s="23" t="s">
        <v>466</v>
      </c>
      <c r="C20" s="23" t="s">
        <v>545</v>
      </c>
    </row>
  </sheetData>
  <mergeCells count="8">
    <mergeCell ref="A19:C19"/>
    <mergeCell ref="A15:C15"/>
    <mergeCell ref="A17:C17"/>
    <mergeCell ref="A3:C3"/>
    <mergeCell ref="A7:C7"/>
    <mergeCell ref="A9:C9"/>
    <mergeCell ref="A11:C11"/>
    <mergeCell ref="A13:C13"/>
  </mergeCells>
  <phoneticPr fontId="7" type="noConversion"/>
  <printOptions horizontalCentered="1"/>
  <pageMargins left="0.74803149606299213" right="0.74803149606299213" top="0.98425196850393704" bottom="0.98425196850393704"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BreakPreview" zoomScaleNormal="100" zoomScaleSheetLayoutView="100" workbookViewId="0">
      <selection activeCell="I5" sqref="I5"/>
    </sheetView>
  </sheetViews>
  <sheetFormatPr defaultColWidth="9.140625" defaultRowHeight="15"/>
  <cols>
    <col min="1" max="1" width="4.85546875" style="89" customWidth="1"/>
    <col min="2" max="2" width="17.140625" style="266" customWidth="1"/>
    <col min="3" max="3" width="17.140625" style="267" customWidth="1"/>
    <col min="4" max="4" width="16.42578125" style="266" customWidth="1"/>
    <col min="5" max="5" width="13.7109375" style="268" customWidth="1"/>
    <col min="6" max="6" width="43.42578125" style="266" customWidth="1"/>
    <col min="7" max="7" width="11.28515625" style="269" customWidth="1"/>
    <col min="8" max="8" width="14.7109375" style="266" customWidth="1"/>
    <col min="9" max="9" width="30" style="266" customWidth="1"/>
    <col min="10" max="10" width="14.5703125" style="271" bestFit="1" customWidth="1"/>
    <col min="11" max="11" width="12.140625" style="89" bestFit="1" customWidth="1"/>
    <col min="12" max="16384" width="9.140625" style="89"/>
  </cols>
  <sheetData>
    <row r="1" spans="1:10" ht="32.25" customHeight="1" thickBot="1">
      <c r="I1" s="272" t="s">
        <v>960</v>
      </c>
    </row>
    <row r="2" spans="1:10" ht="57" customHeight="1">
      <c r="A2" s="331" t="s">
        <v>961</v>
      </c>
      <c r="B2" s="332"/>
      <c r="C2" s="332"/>
      <c r="D2" s="332"/>
      <c r="E2" s="332"/>
      <c r="F2" s="332"/>
      <c r="G2" s="332"/>
      <c r="H2" s="332"/>
      <c r="I2" s="332"/>
      <c r="J2" s="333"/>
    </row>
    <row r="3" spans="1:10" s="256" customFormat="1" ht="31.5" customHeight="1" thickBot="1">
      <c r="A3" s="250" t="s">
        <v>861</v>
      </c>
      <c r="B3" s="251" t="s">
        <v>562</v>
      </c>
      <c r="C3" s="252" t="s">
        <v>862</v>
      </c>
      <c r="D3" s="251" t="s">
        <v>863</v>
      </c>
      <c r="E3" s="253" t="s">
        <v>864</v>
      </c>
      <c r="F3" s="251" t="s">
        <v>865</v>
      </c>
      <c r="G3" s="254" t="s">
        <v>866</v>
      </c>
      <c r="H3" s="251" t="s">
        <v>867</v>
      </c>
      <c r="I3" s="251" t="s">
        <v>868</v>
      </c>
      <c r="J3" s="255" t="s">
        <v>869</v>
      </c>
    </row>
    <row r="4" spans="1:10" ht="38.25">
      <c r="A4" s="257">
        <v>1</v>
      </c>
      <c r="B4" s="258" t="s">
        <v>479</v>
      </c>
      <c r="C4" s="259" t="s">
        <v>870</v>
      </c>
      <c r="D4" s="258" t="s">
        <v>871</v>
      </c>
      <c r="E4" s="260">
        <v>42253</v>
      </c>
      <c r="F4" s="258" t="s">
        <v>872</v>
      </c>
      <c r="G4" s="261" t="s">
        <v>873</v>
      </c>
      <c r="H4" s="258" t="s">
        <v>874</v>
      </c>
      <c r="I4" s="258" t="s">
        <v>875</v>
      </c>
      <c r="J4" s="262">
        <v>0</v>
      </c>
    </row>
    <row r="5" spans="1:10" ht="36.75" customHeight="1">
      <c r="A5" s="263">
        <v>2</v>
      </c>
      <c r="B5" s="258" t="s">
        <v>111</v>
      </c>
      <c r="C5" s="259" t="s">
        <v>111</v>
      </c>
      <c r="D5" s="258" t="s">
        <v>876</v>
      </c>
      <c r="E5" s="260">
        <v>42314</v>
      </c>
      <c r="F5" s="258" t="s">
        <v>877</v>
      </c>
      <c r="G5" s="261" t="s">
        <v>873</v>
      </c>
      <c r="H5" s="258" t="s">
        <v>878</v>
      </c>
      <c r="I5" s="258" t="s">
        <v>879</v>
      </c>
      <c r="J5" s="262">
        <v>6150</v>
      </c>
    </row>
    <row r="6" spans="1:10" ht="45" customHeight="1">
      <c r="A6" s="263">
        <v>3</v>
      </c>
      <c r="B6" s="258" t="s">
        <v>111</v>
      </c>
      <c r="C6" s="264" t="s">
        <v>880</v>
      </c>
      <c r="D6" s="258" t="s">
        <v>881</v>
      </c>
      <c r="E6" s="260">
        <v>42524</v>
      </c>
      <c r="F6" s="258" t="s">
        <v>882</v>
      </c>
      <c r="G6" s="261" t="s">
        <v>873</v>
      </c>
      <c r="H6" s="258" t="s">
        <v>878</v>
      </c>
      <c r="I6" s="258" t="s">
        <v>883</v>
      </c>
      <c r="J6" s="262">
        <v>177.48</v>
      </c>
    </row>
    <row r="7" spans="1:10" ht="66.75" customHeight="1">
      <c r="A7" s="257">
        <v>4</v>
      </c>
      <c r="B7" s="258" t="s">
        <v>111</v>
      </c>
      <c r="C7" s="264" t="s">
        <v>880</v>
      </c>
      <c r="D7" s="258" t="s">
        <v>871</v>
      </c>
      <c r="E7" s="260">
        <v>42509</v>
      </c>
      <c r="F7" s="258" t="s">
        <v>884</v>
      </c>
      <c r="G7" s="261" t="s">
        <v>873</v>
      </c>
      <c r="H7" s="258" t="s">
        <v>874</v>
      </c>
      <c r="I7" s="258" t="s">
        <v>885</v>
      </c>
      <c r="J7" s="262">
        <v>0</v>
      </c>
    </row>
    <row r="8" spans="1:10" ht="38.25">
      <c r="A8" s="263">
        <v>5</v>
      </c>
      <c r="B8" s="258" t="s">
        <v>111</v>
      </c>
      <c r="C8" s="259" t="s">
        <v>111</v>
      </c>
      <c r="D8" s="258" t="s">
        <v>886</v>
      </c>
      <c r="E8" s="260">
        <v>42551</v>
      </c>
      <c r="F8" s="258" t="s">
        <v>887</v>
      </c>
      <c r="G8" s="261" t="s">
        <v>873</v>
      </c>
      <c r="H8" s="258" t="s">
        <v>878</v>
      </c>
      <c r="I8" s="258" t="s">
        <v>888</v>
      </c>
      <c r="J8" s="262">
        <v>901</v>
      </c>
    </row>
    <row r="9" spans="1:10" ht="60.75" customHeight="1">
      <c r="A9" s="263">
        <v>6</v>
      </c>
      <c r="B9" s="258" t="s">
        <v>111</v>
      </c>
      <c r="C9" s="259" t="s">
        <v>111</v>
      </c>
      <c r="D9" s="258" t="s">
        <v>886</v>
      </c>
      <c r="E9" s="260">
        <v>42633</v>
      </c>
      <c r="F9" s="258" t="s">
        <v>889</v>
      </c>
      <c r="G9" s="261" t="s">
        <v>873</v>
      </c>
      <c r="H9" s="258" t="s">
        <v>878</v>
      </c>
      <c r="I9" s="258" t="s">
        <v>890</v>
      </c>
      <c r="J9" s="262">
        <v>7244.7</v>
      </c>
    </row>
    <row r="10" spans="1:10" ht="41.25" customHeight="1">
      <c r="A10" s="257">
        <v>7</v>
      </c>
      <c r="B10" s="258" t="s">
        <v>111</v>
      </c>
      <c r="C10" s="264" t="s">
        <v>880</v>
      </c>
      <c r="D10" s="258" t="s">
        <v>871</v>
      </c>
      <c r="E10" s="260">
        <v>42649</v>
      </c>
      <c r="F10" s="258" t="s">
        <v>891</v>
      </c>
      <c r="G10" s="261" t="s">
        <v>873</v>
      </c>
      <c r="H10" s="258" t="s">
        <v>874</v>
      </c>
      <c r="I10" s="258" t="s">
        <v>885</v>
      </c>
      <c r="J10" s="262">
        <v>0</v>
      </c>
    </row>
    <row r="11" spans="1:10" ht="38.25">
      <c r="A11" s="263">
        <v>8</v>
      </c>
      <c r="B11" s="258" t="s">
        <v>111</v>
      </c>
      <c r="C11" s="264" t="s">
        <v>880</v>
      </c>
      <c r="D11" s="258" t="s">
        <v>881</v>
      </c>
      <c r="E11" s="260">
        <v>42797</v>
      </c>
      <c r="F11" s="258" t="s">
        <v>892</v>
      </c>
      <c r="G11" s="261" t="s">
        <v>873</v>
      </c>
      <c r="H11" s="258" t="s">
        <v>874</v>
      </c>
      <c r="I11" s="258" t="s">
        <v>885</v>
      </c>
      <c r="J11" s="262">
        <v>0</v>
      </c>
    </row>
    <row r="12" spans="1:10" ht="81.75" customHeight="1">
      <c r="A12" s="263">
        <v>9</v>
      </c>
      <c r="B12" s="258" t="s">
        <v>111</v>
      </c>
      <c r="C12" s="264" t="s">
        <v>880</v>
      </c>
      <c r="D12" s="258" t="s">
        <v>871</v>
      </c>
      <c r="E12" s="260">
        <v>42874</v>
      </c>
      <c r="F12" s="258" t="s">
        <v>893</v>
      </c>
      <c r="G12" s="261" t="s">
        <v>873</v>
      </c>
      <c r="H12" s="258" t="s">
        <v>874</v>
      </c>
      <c r="I12" s="258" t="s">
        <v>885</v>
      </c>
      <c r="J12" s="262">
        <v>0</v>
      </c>
    </row>
    <row r="13" spans="1:10" ht="50.25" customHeight="1">
      <c r="A13" s="257">
        <v>10</v>
      </c>
      <c r="B13" s="258" t="s">
        <v>111</v>
      </c>
      <c r="C13" s="264" t="s">
        <v>880</v>
      </c>
      <c r="D13" s="258" t="s">
        <v>871</v>
      </c>
      <c r="E13" s="260">
        <v>42820</v>
      </c>
      <c r="F13" s="258" t="s">
        <v>894</v>
      </c>
      <c r="G13" s="261" t="s">
        <v>873</v>
      </c>
      <c r="H13" s="258" t="s">
        <v>874</v>
      </c>
      <c r="I13" s="258" t="s">
        <v>895</v>
      </c>
      <c r="J13" s="262">
        <v>0</v>
      </c>
    </row>
    <row r="14" spans="1:10" ht="30.75" customHeight="1">
      <c r="A14" s="263">
        <v>11</v>
      </c>
      <c r="B14" s="258" t="s">
        <v>111</v>
      </c>
      <c r="C14" s="264" t="s">
        <v>880</v>
      </c>
      <c r="D14" s="258" t="s">
        <v>871</v>
      </c>
      <c r="E14" s="260">
        <v>42910</v>
      </c>
      <c r="F14" s="258" t="s">
        <v>896</v>
      </c>
      <c r="G14" s="261" t="s">
        <v>873</v>
      </c>
      <c r="H14" s="258" t="s">
        <v>874</v>
      </c>
      <c r="I14" s="258" t="s">
        <v>897</v>
      </c>
      <c r="J14" s="262">
        <v>0</v>
      </c>
    </row>
    <row r="15" spans="1:10" ht="38.25">
      <c r="A15" s="263">
        <v>12</v>
      </c>
      <c r="B15" s="258" t="s">
        <v>111</v>
      </c>
      <c r="C15" s="259" t="s">
        <v>111</v>
      </c>
      <c r="D15" s="258" t="s">
        <v>886</v>
      </c>
      <c r="E15" s="260">
        <v>42969</v>
      </c>
      <c r="F15" s="258" t="s">
        <v>898</v>
      </c>
      <c r="G15" s="261" t="s">
        <v>873</v>
      </c>
      <c r="H15" s="258" t="s">
        <v>878</v>
      </c>
      <c r="I15" s="258" t="s">
        <v>899</v>
      </c>
      <c r="J15" s="262">
        <v>1500</v>
      </c>
    </row>
    <row r="16" spans="1:10" ht="27" customHeight="1">
      <c r="A16" s="257">
        <v>13</v>
      </c>
      <c r="B16" s="258" t="s">
        <v>111</v>
      </c>
      <c r="C16" s="264" t="s">
        <v>880</v>
      </c>
      <c r="D16" s="258" t="s">
        <v>871</v>
      </c>
      <c r="E16" s="260">
        <v>42927</v>
      </c>
      <c r="F16" s="258" t="s">
        <v>900</v>
      </c>
      <c r="G16" s="261" t="s">
        <v>873</v>
      </c>
      <c r="H16" s="258" t="s">
        <v>874</v>
      </c>
      <c r="I16" s="258" t="s">
        <v>901</v>
      </c>
      <c r="J16" s="262">
        <v>0</v>
      </c>
    </row>
    <row r="17" spans="1:10" ht="56.25" customHeight="1">
      <c r="A17" s="263">
        <v>14</v>
      </c>
      <c r="B17" s="258" t="s">
        <v>902</v>
      </c>
      <c r="C17" s="259" t="s">
        <v>902</v>
      </c>
      <c r="D17" s="258" t="s">
        <v>886</v>
      </c>
      <c r="E17" s="260">
        <v>43053</v>
      </c>
      <c r="F17" s="258" t="s">
        <v>903</v>
      </c>
      <c r="G17" s="261" t="s">
        <v>873</v>
      </c>
      <c r="H17" s="258" t="s">
        <v>878</v>
      </c>
      <c r="I17" s="258" t="s">
        <v>904</v>
      </c>
      <c r="J17" s="262">
        <v>5747.58</v>
      </c>
    </row>
    <row r="18" spans="1:10" ht="30">
      <c r="A18" s="263">
        <v>15</v>
      </c>
      <c r="B18" s="258" t="s">
        <v>111</v>
      </c>
      <c r="C18" s="259" t="s">
        <v>111</v>
      </c>
      <c r="D18" s="258" t="s">
        <v>886</v>
      </c>
      <c r="E18" s="260">
        <v>42919</v>
      </c>
      <c r="F18" s="258" t="s">
        <v>905</v>
      </c>
      <c r="G18" s="261" t="s">
        <v>873</v>
      </c>
      <c r="H18" s="258" t="s">
        <v>878</v>
      </c>
      <c r="I18" s="258" t="s">
        <v>906</v>
      </c>
      <c r="J18" s="262">
        <v>6999.94</v>
      </c>
    </row>
    <row r="19" spans="1:10" ht="51">
      <c r="A19" s="257">
        <v>16</v>
      </c>
      <c r="B19" s="258" t="s">
        <v>111</v>
      </c>
      <c r="C19" s="259" t="s">
        <v>111</v>
      </c>
      <c r="D19" s="258" t="s">
        <v>886</v>
      </c>
      <c r="E19" s="260">
        <v>43067</v>
      </c>
      <c r="F19" s="258" t="s">
        <v>907</v>
      </c>
      <c r="G19" s="261" t="s">
        <v>873</v>
      </c>
      <c r="H19" s="258" t="s">
        <v>908</v>
      </c>
      <c r="I19" s="258" t="s">
        <v>909</v>
      </c>
      <c r="J19" s="262">
        <v>0</v>
      </c>
    </row>
    <row r="20" spans="1:10" ht="30">
      <c r="A20" s="263">
        <v>17</v>
      </c>
      <c r="B20" s="258" t="s">
        <v>111</v>
      </c>
      <c r="C20" s="259" t="s">
        <v>111</v>
      </c>
      <c r="D20" s="258" t="s">
        <v>886</v>
      </c>
      <c r="E20" s="260">
        <v>43090</v>
      </c>
      <c r="F20" s="258" t="s">
        <v>910</v>
      </c>
      <c r="G20" s="261" t="s">
        <v>873</v>
      </c>
      <c r="H20" s="258" t="s">
        <v>878</v>
      </c>
      <c r="I20" s="258" t="s">
        <v>911</v>
      </c>
      <c r="J20" s="262">
        <v>664.2</v>
      </c>
    </row>
    <row r="21" spans="1:10" ht="38.25">
      <c r="A21" s="263">
        <v>18</v>
      </c>
      <c r="B21" s="258" t="s">
        <v>111</v>
      </c>
      <c r="C21" s="259" t="s">
        <v>111</v>
      </c>
      <c r="D21" s="258" t="s">
        <v>886</v>
      </c>
      <c r="E21" s="260">
        <v>43114</v>
      </c>
      <c r="F21" s="258" t="s">
        <v>912</v>
      </c>
      <c r="G21" s="261" t="s">
        <v>873</v>
      </c>
      <c r="H21" s="258" t="s">
        <v>878</v>
      </c>
      <c r="I21" s="258" t="s">
        <v>913</v>
      </c>
      <c r="J21" s="262">
        <v>740</v>
      </c>
    </row>
    <row r="22" spans="1:10" ht="25.5">
      <c r="A22" s="257">
        <v>19</v>
      </c>
      <c r="B22" s="258" t="s">
        <v>111</v>
      </c>
      <c r="C22" s="264" t="s">
        <v>880</v>
      </c>
      <c r="D22" s="258" t="s">
        <v>871</v>
      </c>
      <c r="E22" s="260">
        <v>43196</v>
      </c>
      <c r="F22" s="258" t="s">
        <v>914</v>
      </c>
      <c r="G22" s="261" t="s">
        <v>873</v>
      </c>
      <c r="H22" s="258" t="s">
        <v>874</v>
      </c>
      <c r="I22" s="258" t="s">
        <v>915</v>
      </c>
      <c r="J22" s="262">
        <v>0</v>
      </c>
    </row>
    <row r="23" spans="1:10" ht="39" customHeight="1">
      <c r="A23" s="263">
        <v>20</v>
      </c>
      <c r="B23" s="258" t="s">
        <v>111</v>
      </c>
      <c r="C23" s="264" t="s">
        <v>880</v>
      </c>
      <c r="D23" s="258" t="s">
        <v>871</v>
      </c>
      <c r="E23" s="260">
        <v>43180</v>
      </c>
      <c r="F23" s="258" t="s">
        <v>916</v>
      </c>
      <c r="G23" s="261" t="s">
        <v>873</v>
      </c>
      <c r="H23" s="258" t="s">
        <v>874</v>
      </c>
      <c r="I23" s="258" t="s">
        <v>917</v>
      </c>
      <c r="J23" s="262">
        <v>0</v>
      </c>
    </row>
    <row r="24" spans="1:10" ht="37.5" customHeight="1">
      <c r="A24" s="263">
        <v>21</v>
      </c>
      <c r="B24" s="258" t="s">
        <v>111</v>
      </c>
      <c r="C24" s="264" t="s">
        <v>880</v>
      </c>
      <c r="D24" s="258" t="s">
        <v>871</v>
      </c>
      <c r="E24" s="260">
        <v>43224</v>
      </c>
      <c r="F24" s="258" t="s">
        <v>918</v>
      </c>
      <c r="G24" s="261" t="s">
        <v>873</v>
      </c>
      <c r="H24" s="258" t="s">
        <v>874</v>
      </c>
      <c r="I24" s="258" t="s">
        <v>885</v>
      </c>
      <c r="J24" s="262">
        <v>0</v>
      </c>
    </row>
    <row r="25" spans="1:10" ht="60.75" customHeight="1">
      <c r="A25" s="257">
        <v>22</v>
      </c>
      <c r="B25" s="258" t="s">
        <v>111</v>
      </c>
      <c r="C25" s="264" t="s">
        <v>880</v>
      </c>
      <c r="D25" s="258" t="s">
        <v>871</v>
      </c>
      <c r="E25" s="260">
        <v>43501</v>
      </c>
      <c r="F25" s="258" t="s">
        <v>919</v>
      </c>
      <c r="G25" s="261" t="s">
        <v>873</v>
      </c>
      <c r="H25" s="258" t="s">
        <v>874</v>
      </c>
      <c r="I25" s="258" t="s">
        <v>920</v>
      </c>
      <c r="J25" s="262">
        <v>0</v>
      </c>
    </row>
    <row r="26" spans="1:10" ht="42.75" customHeight="1">
      <c r="A26" s="263">
        <v>23</v>
      </c>
      <c r="B26" s="258" t="s">
        <v>111</v>
      </c>
      <c r="C26" s="264" t="s">
        <v>880</v>
      </c>
      <c r="D26" s="258" t="s">
        <v>871</v>
      </c>
      <c r="E26" s="260">
        <v>43495</v>
      </c>
      <c r="F26" s="258" t="s">
        <v>921</v>
      </c>
      <c r="G26" s="261" t="s">
        <v>873</v>
      </c>
      <c r="H26" s="258" t="s">
        <v>878</v>
      </c>
      <c r="I26" s="258"/>
      <c r="J26" s="262">
        <v>1468.98</v>
      </c>
    </row>
    <row r="27" spans="1:10" ht="45.75" customHeight="1">
      <c r="A27" s="263">
        <v>24</v>
      </c>
      <c r="B27" s="258" t="s">
        <v>111</v>
      </c>
      <c r="C27" s="264" t="s">
        <v>880</v>
      </c>
      <c r="D27" s="258" t="s">
        <v>871</v>
      </c>
      <c r="E27" s="260">
        <v>43578</v>
      </c>
      <c r="F27" s="258" t="s">
        <v>922</v>
      </c>
      <c r="G27" s="261" t="s">
        <v>873</v>
      </c>
      <c r="H27" s="258" t="s">
        <v>878</v>
      </c>
      <c r="I27" s="258"/>
      <c r="J27" s="262">
        <v>1485.57</v>
      </c>
    </row>
    <row r="28" spans="1:10" ht="40.5" customHeight="1">
      <c r="A28" s="257">
        <v>25</v>
      </c>
      <c r="B28" s="258" t="s">
        <v>111</v>
      </c>
      <c r="C28" s="264" t="s">
        <v>880</v>
      </c>
      <c r="D28" s="258" t="s">
        <v>871</v>
      </c>
      <c r="E28" s="260">
        <v>43591</v>
      </c>
      <c r="F28" s="258" t="s">
        <v>923</v>
      </c>
      <c r="G28" s="261" t="s">
        <v>873</v>
      </c>
      <c r="H28" s="258" t="s">
        <v>874</v>
      </c>
      <c r="I28" s="258" t="s">
        <v>915</v>
      </c>
      <c r="J28" s="262">
        <v>0</v>
      </c>
    </row>
    <row r="29" spans="1:10" ht="40.5" customHeight="1">
      <c r="A29" s="263">
        <v>26</v>
      </c>
      <c r="B29" s="258" t="s">
        <v>924</v>
      </c>
      <c r="C29" s="259" t="s">
        <v>924</v>
      </c>
      <c r="D29" s="258" t="s">
        <v>876</v>
      </c>
      <c r="E29" s="260">
        <v>43591</v>
      </c>
      <c r="F29" s="258" t="s">
        <v>925</v>
      </c>
      <c r="G29" s="261" t="s">
        <v>873</v>
      </c>
      <c r="H29" s="258" t="s">
        <v>878</v>
      </c>
      <c r="I29" s="258" t="s">
        <v>926</v>
      </c>
      <c r="J29" s="262">
        <v>4646.3999999999996</v>
      </c>
    </row>
    <row r="30" spans="1:10" ht="48" customHeight="1">
      <c r="A30" s="263">
        <v>27</v>
      </c>
      <c r="B30" s="258" t="s">
        <v>111</v>
      </c>
      <c r="C30" s="259" t="s">
        <v>111</v>
      </c>
      <c r="D30" s="258" t="s">
        <v>886</v>
      </c>
      <c r="E30" s="260">
        <v>43637</v>
      </c>
      <c r="F30" s="258" t="s">
        <v>927</v>
      </c>
      <c r="G30" s="261" t="s">
        <v>873</v>
      </c>
      <c r="H30" s="258" t="s">
        <v>878</v>
      </c>
      <c r="I30" s="258" t="s">
        <v>913</v>
      </c>
      <c r="J30" s="262">
        <v>1900.6</v>
      </c>
    </row>
    <row r="31" spans="1:10" ht="32.25" customHeight="1">
      <c r="A31" s="257">
        <v>28</v>
      </c>
      <c r="B31" s="258" t="s">
        <v>111</v>
      </c>
      <c r="C31" s="264" t="s">
        <v>880</v>
      </c>
      <c r="D31" s="258" t="s">
        <v>871</v>
      </c>
      <c r="E31" s="260">
        <v>43726</v>
      </c>
      <c r="F31" s="258" t="s">
        <v>928</v>
      </c>
      <c r="G31" s="261" t="s">
        <v>873</v>
      </c>
      <c r="H31" s="258" t="s">
        <v>878</v>
      </c>
      <c r="I31" s="258"/>
      <c r="J31" s="262">
        <v>1200</v>
      </c>
    </row>
    <row r="32" spans="1:10" ht="36.75" customHeight="1">
      <c r="A32" s="263">
        <v>29</v>
      </c>
      <c r="B32" s="258" t="s">
        <v>111</v>
      </c>
      <c r="C32" s="264" t="s">
        <v>880</v>
      </c>
      <c r="D32" s="258" t="s">
        <v>871</v>
      </c>
      <c r="E32" s="260">
        <v>43751</v>
      </c>
      <c r="F32" s="258" t="s">
        <v>929</v>
      </c>
      <c r="G32" s="261" t="s">
        <v>873</v>
      </c>
      <c r="H32" s="258" t="s">
        <v>874</v>
      </c>
      <c r="I32" s="258" t="s">
        <v>930</v>
      </c>
      <c r="J32" s="262">
        <v>0</v>
      </c>
    </row>
    <row r="33" spans="1:10" ht="47.25" customHeight="1">
      <c r="A33" s="263">
        <v>30</v>
      </c>
      <c r="B33" s="258" t="s">
        <v>111</v>
      </c>
      <c r="C33" s="259" t="s">
        <v>111</v>
      </c>
      <c r="D33" s="258" t="s">
        <v>886</v>
      </c>
      <c r="E33" s="260">
        <v>43810</v>
      </c>
      <c r="F33" s="258" t="s">
        <v>931</v>
      </c>
      <c r="G33" s="261" t="s">
        <v>873</v>
      </c>
      <c r="H33" s="258" t="s">
        <v>878</v>
      </c>
      <c r="I33" s="258" t="s">
        <v>932</v>
      </c>
      <c r="J33" s="262">
        <v>895.44</v>
      </c>
    </row>
    <row r="34" spans="1:10" ht="37.5" customHeight="1">
      <c r="A34" s="257">
        <v>31</v>
      </c>
      <c r="B34" s="258" t="s">
        <v>111</v>
      </c>
      <c r="C34" s="264" t="s">
        <v>880</v>
      </c>
      <c r="D34" s="258" t="s">
        <v>871</v>
      </c>
      <c r="E34" s="260">
        <v>43813</v>
      </c>
      <c r="F34" s="258" t="s">
        <v>933</v>
      </c>
      <c r="G34" s="261" t="s">
        <v>873</v>
      </c>
      <c r="H34" s="258" t="s">
        <v>878</v>
      </c>
      <c r="I34" s="258"/>
      <c r="J34" s="262">
        <v>5537.16</v>
      </c>
    </row>
    <row r="35" spans="1:10" ht="74.25" customHeight="1">
      <c r="A35" s="263">
        <v>32</v>
      </c>
      <c r="B35" s="258" t="s">
        <v>111</v>
      </c>
      <c r="C35" s="264" t="s">
        <v>880</v>
      </c>
      <c r="D35" s="258" t="s">
        <v>881</v>
      </c>
      <c r="E35" s="260">
        <v>42482</v>
      </c>
      <c r="F35" s="258" t="s">
        <v>934</v>
      </c>
      <c r="G35" s="261" t="s">
        <v>873</v>
      </c>
      <c r="H35" s="258" t="s">
        <v>878</v>
      </c>
      <c r="I35" s="258" t="s">
        <v>935</v>
      </c>
      <c r="J35" s="262">
        <v>1346.47</v>
      </c>
    </row>
    <row r="36" spans="1:10" ht="49.5" customHeight="1">
      <c r="A36" s="263">
        <v>33</v>
      </c>
      <c r="B36" s="258" t="s">
        <v>936</v>
      </c>
      <c r="C36" s="259" t="s">
        <v>936</v>
      </c>
      <c r="D36" s="258" t="s">
        <v>886</v>
      </c>
      <c r="E36" s="260">
        <v>42891</v>
      </c>
      <c r="F36" s="258" t="s">
        <v>937</v>
      </c>
      <c r="G36" s="261" t="s">
        <v>873</v>
      </c>
      <c r="H36" s="258" t="s">
        <v>878</v>
      </c>
      <c r="I36" s="258" t="s">
        <v>888</v>
      </c>
      <c r="J36" s="262">
        <v>3656.92</v>
      </c>
    </row>
    <row r="37" spans="1:10" ht="46.5" customHeight="1">
      <c r="A37" s="257">
        <v>34</v>
      </c>
      <c r="B37" s="258" t="s">
        <v>111</v>
      </c>
      <c r="C37" s="259" t="s">
        <v>111</v>
      </c>
      <c r="D37" s="258" t="s">
        <v>938</v>
      </c>
      <c r="E37" s="260">
        <v>42915</v>
      </c>
      <c r="F37" s="258" t="s">
        <v>939</v>
      </c>
      <c r="G37" s="261" t="s">
        <v>873</v>
      </c>
      <c r="H37" s="258" t="s">
        <v>878</v>
      </c>
      <c r="I37" s="258" t="s">
        <v>940</v>
      </c>
      <c r="J37" s="262">
        <v>450</v>
      </c>
    </row>
    <row r="38" spans="1:10" ht="36.75" customHeight="1">
      <c r="A38" s="263">
        <v>35</v>
      </c>
      <c r="B38" s="258" t="s">
        <v>111</v>
      </c>
      <c r="C38" s="259" t="s">
        <v>111</v>
      </c>
      <c r="D38" s="258" t="s">
        <v>886</v>
      </c>
      <c r="E38" s="260">
        <v>43122</v>
      </c>
      <c r="F38" s="258" t="s">
        <v>941</v>
      </c>
      <c r="G38" s="261" t="s">
        <v>873</v>
      </c>
      <c r="H38" s="258" t="s">
        <v>874</v>
      </c>
      <c r="I38" s="258" t="s">
        <v>942</v>
      </c>
      <c r="J38" s="262">
        <v>0</v>
      </c>
    </row>
    <row r="39" spans="1:10" ht="41.25" customHeight="1">
      <c r="A39" s="263">
        <v>36</v>
      </c>
      <c r="B39" s="258" t="s">
        <v>111</v>
      </c>
      <c r="C39" s="264" t="s">
        <v>880</v>
      </c>
      <c r="D39" s="258" t="s">
        <v>871</v>
      </c>
      <c r="E39" s="260">
        <v>43294</v>
      </c>
      <c r="F39" s="258" t="s">
        <v>918</v>
      </c>
      <c r="G39" s="261" t="s">
        <v>873</v>
      </c>
      <c r="H39" s="258" t="s">
        <v>878</v>
      </c>
      <c r="I39" s="258"/>
      <c r="J39" s="262">
        <v>950.67</v>
      </c>
    </row>
    <row r="40" spans="1:10" ht="62.25" customHeight="1">
      <c r="A40" s="257">
        <v>37</v>
      </c>
      <c r="B40" s="258" t="s">
        <v>111</v>
      </c>
      <c r="C40" s="259" t="s">
        <v>111</v>
      </c>
      <c r="D40" s="258" t="s">
        <v>886</v>
      </c>
      <c r="E40" s="260">
        <v>42494</v>
      </c>
      <c r="F40" s="258" t="s">
        <v>943</v>
      </c>
      <c r="G40" s="261" t="s">
        <v>873</v>
      </c>
      <c r="H40" s="258" t="s">
        <v>878</v>
      </c>
      <c r="I40" s="258" t="s">
        <v>944</v>
      </c>
      <c r="J40" s="262">
        <v>1049</v>
      </c>
    </row>
    <row r="41" spans="1:10" ht="36" customHeight="1">
      <c r="A41" s="263">
        <v>38</v>
      </c>
      <c r="B41" s="258" t="s">
        <v>111</v>
      </c>
      <c r="C41" s="264" t="s">
        <v>880</v>
      </c>
      <c r="D41" s="258" t="s">
        <v>871</v>
      </c>
      <c r="E41" s="260">
        <v>42619</v>
      </c>
      <c r="F41" s="258" t="s">
        <v>945</v>
      </c>
      <c r="G41" s="261" t="s">
        <v>873</v>
      </c>
      <c r="H41" s="258" t="s">
        <v>878</v>
      </c>
      <c r="I41" s="258" t="s">
        <v>946</v>
      </c>
      <c r="J41" s="262">
        <v>520.20000000000005</v>
      </c>
    </row>
    <row r="42" spans="1:10" ht="45" customHeight="1">
      <c r="A42" s="263">
        <v>39</v>
      </c>
      <c r="B42" s="258" t="s">
        <v>111</v>
      </c>
      <c r="C42" s="264" t="s">
        <v>880</v>
      </c>
      <c r="D42" s="258" t="s">
        <v>871</v>
      </c>
      <c r="E42" s="260">
        <v>42744</v>
      </c>
      <c r="F42" s="258" t="s">
        <v>918</v>
      </c>
      <c r="G42" s="261" t="s">
        <v>873</v>
      </c>
      <c r="H42" s="258" t="s">
        <v>878</v>
      </c>
      <c r="I42" s="258" t="s">
        <v>947</v>
      </c>
      <c r="J42" s="262">
        <v>707.27</v>
      </c>
    </row>
    <row r="43" spans="1:10" ht="33" customHeight="1">
      <c r="A43" s="257">
        <v>40</v>
      </c>
      <c r="B43" s="258" t="s">
        <v>111</v>
      </c>
      <c r="C43" s="264" t="s">
        <v>880</v>
      </c>
      <c r="D43" s="258" t="s">
        <v>871</v>
      </c>
      <c r="E43" s="260">
        <v>42783</v>
      </c>
      <c r="F43" s="258" t="s">
        <v>948</v>
      </c>
      <c r="G43" s="261" t="s">
        <v>873</v>
      </c>
      <c r="H43" s="258" t="s">
        <v>874</v>
      </c>
      <c r="I43" s="258" t="s">
        <v>885</v>
      </c>
      <c r="J43" s="262">
        <v>0</v>
      </c>
    </row>
    <row r="44" spans="1:10" ht="48.75" customHeight="1">
      <c r="A44" s="263">
        <v>41</v>
      </c>
      <c r="B44" s="258" t="s">
        <v>111</v>
      </c>
      <c r="C44" s="264" t="s">
        <v>880</v>
      </c>
      <c r="D44" s="258" t="s">
        <v>871</v>
      </c>
      <c r="E44" s="260">
        <v>43598</v>
      </c>
      <c r="F44" s="258" t="s">
        <v>949</v>
      </c>
      <c r="G44" s="261" t="s">
        <v>873</v>
      </c>
      <c r="H44" s="258" t="s">
        <v>878</v>
      </c>
      <c r="I44" s="258"/>
      <c r="J44" s="262">
        <v>846.51</v>
      </c>
    </row>
    <row r="45" spans="1:10" ht="47.25" customHeight="1">
      <c r="A45" s="263">
        <v>42</v>
      </c>
      <c r="B45" s="258" t="s">
        <v>111</v>
      </c>
      <c r="C45" s="264" t="s">
        <v>880</v>
      </c>
      <c r="D45" s="258" t="s">
        <v>871</v>
      </c>
      <c r="E45" s="260">
        <v>42749</v>
      </c>
      <c r="F45" s="258" t="s">
        <v>950</v>
      </c>
      <c r="G45" s="261" t="s">
        <v>873</v>
      </c>
      <c r="H45" s="258" t="s">
        <v>878</v>
      </c>
      <c r="I45" s="258" t="s">
        <v>951</v>
      </c>
      <c r="J45" s="262">
        <v>3648</v>
      </c>
    </row>
    <row r="46" spans="1:10" ht="36" customHeight="1">
      <c r="A46" s="257">
        <v>43</v>
      </c>
      <c r="B46" s="258" t="s">
        <v>111</v>
      </c>
      <c r="C46" s="264" t="s">
        <v>880</v>
      </c>
      <c r="D46" s="258" t="s">
        <v>871</v>
      </c>
      <c r="E46" s="260">
        <v>42818</v>
      </c>
      <c r="F46" s="258" t="s">
        <v>918</v>
      </c>
      <c r="G46" s="261" t="s">
        <v>873</v>
      </c>
      <c r="H46" s="258" t="s">
        <v>878</v>
      </c>
      <c r="I46" s="258" t="s">
        <v>952</v>
      </c>
      <c r="J46" s="262">
        <v>434</v>
      </c>
    </row>
    <row r="47" spans="1:10" ht="45.75" customHeight="1">
      <c r="A47" s="263">
        <v>44</v>
      </c>
      <c r="B47" s="258" t="s">
        <v>111</v>
      </c>
      <c r="C47" s="259" t="s">
        <v>111</v>
      </c>
      <c r="D47" s="258" t="s">
        <v>886</v>
      </c>
      <c r="E47" s="260">
        <v>43038</v>
      </c>
      <c r="F47" s="258" t="s">
        <v>953</v>
      </c>
      <c r="G47" s="261" t="s">
        <v>873</v>
      </c>
      <c r="H47" s="258" t="s">
        <v>878</v>
      </c>
      <c r="I47" s="258" t="s">
        <v>954</v>
      </c>
      <c r="J47" s="262">
        <v>1000</v>
      </c>
    </row>
    <row r="48" spans="1:10" ht="36.75" customHeight="1">
      <c r="A48" s="263">
        <v>45</v>
      </c>
      <c r="B48" s="258" t="s">
        <v>111</v>
      </c>
      <c r="C48" s="259" t="s">
        <v>880</v>
      </c>
      <c r="D48" s="258" t="s">
        <v>955</v>
      </c>
      <c r="E48" s="260">
        <v>43210</v>
      </c>
      <c r="F48" s="258" t="s">
        <v>956</v>
      </c>
      <c r="G48" s="261" t="s">
        <v>873</v>
      </c>
      <c r="H48" s="258" t="s">
        <v>878</v>
      </c>
      <c r="I48" s="258"/>
      <c r="J48" s="265">
        <v>13488</v>
      </c>
    </row>
    <row r="49" spans="1:10" ht="36.75" customHeight="1">
      <c r="A49" s="257">
        <v>46</v>
      </c>
      <c r="B49" s="258" t="s">
        <v>111</v>
      </c>
      <c r="C49" s="259" t="s">
        <v>880</v>
      </c>
      <c r="D49" s="258" t="s">
        <v>955</v>
      </c>
      <c r="E49" s="260">
        <v>43213</v>
      </c>
      <c r="F49" s="258" t="s">
        <v>957</v>
      </c>
      <c r="G49" s="261" t="s">
        <v>873</v>
      </c>
      <c r="H49" s="258" t="s">
        <v>878</v>
      </c>
      <c r="I49" s="258"/>
      <c r="J49" s="265">
        <v>2500</v>
      </c>
    </row>
    <row r="50" spans="1:10" ht="36.75" customHeight="1" thickBot="1">
      <c r="A50" s="263">
        <v>47</v>
      </c>
      <c r="B50" s="258" t="s">
        <v>111</v>
      </c>
      <c r="C50" s="259" t="s">
        <v>111</v>
      </c>
      <c r="D50" s="258" t="s">
        <v>886</v>
      </c>
      <c r="E50" s="260">
        <v>43446</v>
      </c>
      <c r="F50" s="258" t="s">
        <v>958</v>
      </c>
      <c r="G50" s="261" t="s">
        <v>873</v>
      </c>
      <c r="H50" s="258" t="s">
        <v>878</v>
      </c>
      <c r="I50" s="258" t="s">
        <v>913</v>
      </c>
      <c r="J50" s="265">
        <v>294.98</v>
      </c>
    </row>
    <row r="51" spans="1:10" ht="23.25" customHeight="1" thickBot="1">
      <c r="J51" s="270">
        <f>SUM(J4:J50)</f>
        <v>78151.069999999992</v>
      </c>
    </row>
  </sheetData>
  <mergeCells count="1">
    <mergeCell ref="A2:J2"/>
  </mergeCells>
  <printOptions horizontalCentered="1"/>
  <pageMargins left="0.70866141732283472" right="0.70866141732283472" top="0.74803149606299213" bottom="0.74803149606299213" header="0.31496062992125984" footer="0.31496062992125984"/>
  <pageSetup paperSize="9" scale="73" orientation="landscape" r:id="rId1"/>
  <rowBreaks count="1" manualBreakCount="1">
    <brk id="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7</vt:i4>
      </vt:variant>
    </vt:vector>
  </HeadingPairs>
  <TitlesOfParts>
    <vt:vector size="15" baseType="lpstr">
      <vt:lpstr>informacje ogólne</vt:lpstr>
      <vt:lpstr>budynki i budowle</vt:lpstr>
      <vt:lpstr>elektronika </vt:lpstr>
      <vt:lpstr>pojazdy</vt:lpstr>
      <vt:lpstr>środki trwałe</vt:lpstr>
      <vt:lpstr>maszyny</vt:lpstr>
      <vt:lpstr>lokalizacje</vt:lpstr>
      <vt:lpstr>szkodowość</vt:lpstr>
      <vt:lpstr>'budynki i budowle'!Obszar_wydruku</vt:lpstr>
      <vt:lpstr>'elektronika '!Obszar_wydruku</vt:lpstr>
      <vt:lpstr>'informacje ogólne'!Obszar_wydruku</vt:lpstr>
      <vt:lpstr>lokalizacje!Obszar_wydruku</vt:lpstr>
      <vt:lpstr>maszyny!Obszar_wydruku</vt:lpstr>
      <vt:lpstr>pojazdy!Obszar_wydruku</vt:lpstr>
      <vt:lpstr>'środki trwałe'!Obszar_wydruku</vt:lpstr>
    </vt:vector>
  </TitlesOfParts>
  <Company>MedicEuro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załączniki</dc:title>
  <dc:creator>MAXIMUS BROKER</dc:creator>
  <cp:lastModifiedBy>WeronikaC</cp:lastModifiedBy>
  <cp:lastPrinted>2020-05-20T08:30:09Z</cp:lastPrinted>
  <dcterms:created xsi:type="dcterms:W3CDTF">2004-04-21T13:58:08Z</dcterms:created>
  <dcterms:modified xsi:type="dcterms:W3CDTF">2020-05-29T13:30:43Z</dcterms:modified>
</cp:coreProperties>
</file>